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9. Thanh xử lý TSCĐ\2. 2024\1. Đợt 1\30. Thông báo trúng đấu giá TS\"/>
    </mc:Choice>
  </mc:AlternateContent>
  <bookViews>
    <workbookView xWindow="-120" yWindow="-120" windowWidth="29040" windowHeight="15720" firstSheet="1" activeTab="1"/>
  </bookViews>
  <sheets>
    <sheet name="Điểm chấm Tổng hợp" sheetId="1" state="hidden" r:id="rId1"/>
    <sheet name="Chấm điểm Tổng thể" sheetId="3" r:id="rId2"/>
    <sheet name="Điểm chấm Đấu giá VN" sheetId="7" r:id="rId3"/>
    <sheet name="Điểm chấm Lam Sơn Sài gòn" sheetId="8" r:id="rId4"/>
    <sheet name="Điểm chấm VIỆT Nam) (2)" sheetId="4" state="hidden" r:id="rId5"/>
    <sheet name="Điểm chấm LAM SƠN) (3)" sheetId="5" state="hidden" r:id="rId6"/>
    <sheet name="Sheet2" sheetId="2" state="hidden" r:id="rId7"/>
  </sheets>
  <definedNames>
    <definedName name="_xlnm._FilterDatabase" localSheetId="1" hidden="1">'Chấm điểm Tổng thể'!$A$25:$C$80</definedName>
    <definedName name="_xlnm._FilterDatabase" localSheetId="5" hidden="1">'Điểm chấm LAM SƠN) (3)'!$A$27:$E$70</definedName>
    <definedName name="_xlnm._FilterDatabase" localSheetId="0" hidden="1">'Điểm chấm Tổng hợp'!$A$10:$J$71</definedName>
    <definedName name="_xlnm._FilterDatabase" localSheetId="4" hidden="1">'Điểm chấm VIỆT Nam) (2)'!$A$27:$E$70</definedName>
    <definedName name="muc_1" localSheetId="1">'Chấm điểm Tổng thể'!$A$8</definedName>
    <definedName name="muc_1" localSheetId="5">'Điểm chấm LAM SƠN) (3)'!$A$10</definedName>
    <definedName name="muc_1" localSheetId="0">'Điểm chấm Tổng hợp'!$A$11</definedName>
    <definedName name="muc_1" localSheetId="4">'Điểm chấm VIỆT Nam) (2)'!$A$10</definedName>
    <definedName name="muc_1_name" localSheetId="1">'Chấm điểm Tổng thể'!$B$8</definedName>
    <definedName name="muc_1_name" localSheetId="5">'Điểm chấm LAM SƠN) (3)'!$B$10</definedName>
    <definedName name="muc_1_name" localSheetId="0">'Điểm chấm Tổng hợp'!$B$11</definedName>
    <definedName name="muc_1_name" localSheetId="4">'Điểm chấm VIỆT Nam) (2)'!$B$10</definedName>
    <definedName name="muc_2" localSheetId="1">'Chấm điểm Tổng thể'!$A$18</definedName>
    <definedName name="muc_2" localSheetId="5">'Điểm chấm LAM SƠN) (3)'!$A$20</definedName>
    <definedName name="muc_2" localSheetId="0">'Điểm chấm Tổng hợp'!$A$21</definedName>
    <definedName name="muc_2" localSheetId="4">'Điểm chấm VIỆT Nam) (2)'!$A$20</definedName>
    <definedName name="muc_2_name_name" localSheetId="1">'Chấm điểm Tổng thể'!$B$18</definedName>
    <definedName name="muc_2_name_name" localSheetId="5">'Điểm chấm LAM SƠN) (3)'!$B$20</definedName>
    <definedName name="muc_2_name_name" localSheetId="0">'Điểm chấm Tổng hợp'!$B$21</definedName>
    <definedName name="muc_2_name_name" localSheetId="4">'Điểm chấm VIỆT Nam) (2)'!$B$20</definedName>
    <definedName name="muc_3" localSheetId="1">'Chấm điểm Tổng thể'!$A$25</definedName>
    <definedName name="muc_3" localSheetId="5">'Điểm chấm LAM SƠN) (3)'!$A$27</definedName>
    <definedName name="muc_3" localSheetId="0">'Điểm chấm Tổng hợp'!$A$28</definedName>
    <definedName name="muc_3" localSheetId="4">'Điểm chấm VIỆT Nam) (2)'!$A$27</definedName>
    <definedName name="muc_3_name" localSheetId="1">'Chấm điểm Tổng thể'!$B$25</definedName>
    <definedName name="muc_3_name" localSheetId="5">'Điểm chấm LAM SƠN) (3)'!$B$27</definedName>
    <definedName name="muc_3_name" localSheetId="0">'Điểm chấm Tổng hợp'!$B$28</definedName>
    <definedName name="muc_3_name" localSheetId="4">'Điểm chấm VIỆT Nam) (2)'!$B$27</definedName>
    <definedName name="muc_4" localSheetId="1">'Chấm điểm Tổng thể'!$A$59</definedName>
    <definedName name="muc_4" localSheetId="5">'Điểm chấm LAM SƠN) (3)'!$A$61</definedName>
    <definedName name="muc_4" localSheetId="0">'Điểm chấm Tổng hợp'!$A$62</definedName>
    <definedName name="muc_4" localSheetId="4">'Điểm chấm VIỆT Nam) (2)'!$A$61</definedName>
    <definedName name="muc_4_name_name" localSheetId="1">'Chấm điểm Tổng thể'!$B$59</definedName>
    <definedName name="muc_4_name_name" localSheetId="5">'Điểm chấm LAM SƠN) (3)'!$B$61</definedName>
    <definedName name="muc_4_name_name" localSheetId="0">'Điểm chấm Tổng hợp'!$B$62</definedName>
    <definedName name="muc_4_name_name" localSheetId="4">'Điểm chấm VIỆT Nam) (2)'!$B$61</definedName>
    <definedName name="_xlnm.Print_Area" localSheetId="1">'Chấm điểm Tổng thể'!$A$1:$G$80</definedName>
    <definedName name="_xlnm.Print_Area" localSheetId="2">'Điểm chấm Đấu giá VN'!$A$1:$F$80</definedName>
    <definedName name="_xlnm.Print_Area" localSheetId="3">'Điểm chấm Lam Sơn Sài gòn'!$A$1:$F$78</definedName>
    <definedName name="_xlnm.Print_Area" localSheetId="5">'Điểm chấm LAM SƠN) (3)'!$A$4:$J$70</definedName>
    <definedName name="_xlnm.Print_Area" localSheetId="4">'Điểm chấm VIỆT Nam) (2)'!$A$4:$F$70</definedName>
    <definedName name="_xlnm.Print_Titles" localSheetId="1">'Chấm điểm Tổng thể'!$5:$6</definedName>
    <definedName name="_xlnm.Print_Titles" localSheetId="2">'Điểm chấm Đấu giá VN'!$4:$6</definedName>
    <definedName name="_xlnm.Print_Titles" localSheetId="3">'Điểm chấm Lam Sơn Sài gòn'!$3:$5</definedName>
    <definedName name="_xlnm.Print_Titles" localSheetId="5">'Điểm chấm LAM SƠN) (3)'!$7:$8</definedName>
    <definedName name="_xlnm.Print_Titles" localSheetId="4">'Điểm chấm VIỆT Nam) (2)'!$7:$8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3" i="8" l="1"/>
  <c r="D73" i="8"/>
  <c r="E68" i="8"/>
  <c r="D68" i="8"/>
  <c r="E63" i="8"/>
  <c r="D63" i="8"/>
  <c r="E58" i="8"/>
  <c r="D58" i="8"/>
  <c r="E54" i="8"/>
  <c r="D54" i="8"/>
  <c r="E49" i="8"/>
  <c r="D49" i="8"/>
  <c r="E45" i="8"/>
  <c r="D45" i="8"/>
  <c r="E41" i="8"/>
  <c r="D41" i="8"/>
  <c r="E37" i="8"/>
  <c r="D37" i="8"/>
  <c r="E31" i="8"/>
  <c r="D31" i="8"/>
  <c r="E25" i="8"/>
  <c r="D25" i="8"/>
  <c r="E17" i="8"/>
  <c r="D17" i="8"/>
  <c r="E11" i="8"/>
  <c r="D11" i="8"/>
  <c r="E8" i="8"/>
  <c r="E7" i="8" s="1"/>
  <c r="D8" i="8"/>
  <c r="D7" i="8"/>
  <c r="C62" i="8"/>
  <c r="C24" i="8"/>
  <c r="C6" i="8" s="1"/>
  <c r="E74" i="7"/>
  <c r="D74" i="7"/>
  <c r="E69" i="7"/>
  <c r="D69" i="7"/>
  <c r="E64" i="7"/>
  <c r="D64" i="7"/>
  <c r="E59" i="7"/>
  <c r="D59" i="7"/>
  <c r="E55" i="7"/>
  <c r="D55" i="7"/>
  <c r="E50" i="7"/>
  <c r="D50" i="7"/>
  <c r="D25" i="7" s="1"/>
  <c r="E46" i="7"/>
  <c r="D46" i="7"/>
  <c r="E42" i="7"/>
  <c r="D42" i="7"/>
  <c r="E38" i="7"/>
  <c r="D38" i="7"/>
  <c r="E32" i="7"/>
  <c r="D32" i="7"/>
  <c r="E26" i="7"/>
  <c r="D26" i="7"/>
  <c r="E18" i="7"/>
  <c r="D18" i="7"/>
  <c r="E15" i="7"/>
  <c r="D15" i="7"/>
  <c r="E12" i="7"/>
  <c r="D12" i="7"/>
  <c r="E9" i="7"/>
  <c r="D9" i="7"/>
  <c r="E8" i="7"/>
  <c r="D8" i="7"/>
  <c r="C63" i="7"/>
  <c r="C25" i="7"/>
  <c r="C7" i="7"/>
  <c r="E63" i="7" l="1"/>
  <c r="D63" i="7"/>
  <c r="D7" i="7" s="1"/>
  <c r="E25" i="7"/>
  <c r="E7" i="7" s="1"/>
  <c r="D24" i="8"/>
  <c r="E62" i="8"/>
  <c r="D62" i="8"/>
  <c r="E24" i="8"/>
  <c r="D6" i="8" l="1"/>
  <c r="E6" i="8"/>
  <c r="G26" i="3"/>
  <c r="E15" i="3"/>
  <c r="G12" i="3"/>
  <c r="G9" i="3"/>
  <c r="E55" i="3"/>
  <c r="E50" i="3"/>
  <c r="E46" i="3"/>
  <c r="E42" i="3"/>
  <c r="E38" i="3"/>
  <c r="E32" i="3"/>
  <c r="E26" i="3"/>
  <c r="E12" i="3"/>
  <c r="E59" i="3"/>
  <c r="E25" i="3" l="1"/>
  <c r="E18" i="3" l="1"/>
  <c r="E64" i="3"/>
  <c r="E69" i="3"/>
  <c r="E74" i="3"/>
  <c r="G74" i="3"/>
  <c r="G64" i="3"/>
  <c r="G59" i="3"/>
  <c r="G55" i="3"/>
  <c r="G50" i="3"/>
  <c r="G46" i="3"/>
  <c r="G42" i="3"/>
  <c r="G38" i="3"/>
  <c r="G32" i="3"/>
  <c r="G18" i="3"/>
  <c r="G8" i="3"/>
  <c r="G69" i="3"/>
  <c r="G63" i="3" l="1"/>
  <c r="E63" i="3"/>
  <c r="G25" i="3"/>
  <c r="E9" i="3"/>
  <c r="E8" i="3" s="1"/>
  <c r="E7" i="3" s="1"/>
  <c r="F74" i="3"/>
  <c r="F69" i="3"/>
  <c r="F64" i="3"/>
  <c r="F59" i="3"/>
  <c r="F55" i="3"/>
  <c r="F50" i="3"/>
  <c r="F46" i="3"/>
  <c r="F42" i="3"/>
  <c r="F38" i="3"/>
  <c r="F32" i="3"/>
  <c r="F26" i="3"/>
  <c r="F18" i="3"/>
  <c r="F12" i="3"/>
  <c r="F9" i="3"/>
  <c r="F8" i="3" s="1"/>
  <c r="D74" i="3"/>
  <c r="D69" i="3"/>
  <c r="D64" i="3"/>
  <c r="D59" i="3"/>
  <c r="D55" i="3"/>
  <c r="D50" i="3"/>
  <c r="D46" i="3"/>
  <c r="D42" i="3"/>
  <c r="D38" i="3"/>
  <c r="D32" i="3"/>
  <c r="D26" i="3"/>
  <c r="D18" i="3"/>
  <c r="D15" i="3"/>
  <c r="D12" i="3"/>
  <c r="D9" i="3"/>
  <c r="D8" i="3" s="1"/>
  <c r="F63" i="3" l="1"/>
  <c r="F25" i="3"/>
  <c r="F7" i="3" s="1"/>
  <c r="G7" i="3"/>
  <c r="D63" i="3"/>
  <c r="D25" i="3"/>
  <c r="D7" i="3" s="1"/>
  <c r="C63" i="3" l="1"/>
  <c r="B85" i="1" l="1"/>
  <c r="F12" i="1"/>
  <c r="F13" i="1"/>
  <c r="F14" i="1"/>
  <c r="F15" i="1"/>
  <c r="F16" i="1"/>
  <c r="F17" i="1"/>
  <c r="F18" i="1"/>
  <c r="F19" i="1"/>
  <c r="F20" i="1"/>
  <c r="F22" i="1"/>
  <c r="F23" i="1"/>
  <c r="F24" i="1"/>
  <c r="F25" i="1"/>
  <c r="F26" i="1"/>
  <c r="F27" i="1"/>
  <c r="F30" i="1"/>
  <c r="F31" i="1"/>
  <c r="F32" i="1"/>
  <c r="F33" i="1"/>
  <c r="F34" i="1"/>
  <c r="F36" i="1"/>
  <c r="F37" i="1"/>
  <c r="F38" i="1"/>
  <c r="F39" i="1"/>
  <c r="F40" i="1"/>
  <c r="F41" i="1"/>
  <c r="F42" i="1"/>
  <c r="F43" i="1"/>
  <c r="F44" i="1"/>
  <c r="F46" i="1"/>
  <c r="F47" i="1"/>
  <c r="F48" i="1"/>
  <c r="F49" i="1"/>
  <c r="F50" i="1"/>
  <c r="F51" i="1"/>
  <c r="F52" i="1"/>
  <c r="F53" i="1"/>
  <c r="F54" i="1"/>
  <c r="F55" i="1"/>
  <c r="F56" i="1"/>
  <c r="F57" i="1"/>
  <c r="F58" i="1"/>
  <c r="F59" i="1"/>
  <c r="F60" i="1"/>
  <c r="F61" i="1"/>
  <c r="F62" i="1"/>
  <c r="F63" i="1"/>
  <c r="F64" i="1"/>
  <c r="F65" i="1"/>
  <c r="F67" i="1"/>
  <c r="F68" i="1"/>
  <c r="F69" i="1"/>
  <c r="E13" i="1"/>
  <c r="E14" i="1"/>
  <c r="E15" i="1"/>
  <c r="E16" i="1"/>
  <c r="E17" i="1"/>
  <c r="E18" i="1"/>
  <c r="E19" i="1"/>
  <c r="E20" i="1"/>
  <c r="E22" i="1"/>
  <c r="E23" i="1"/>
  <c r="E24" i="1"/>
  <c r="E25" i="1"/>
  <c r="E26" i="1"/>
  <c r="E27" i="1"/>
  <c r="E29" i="1"/>
  <c r="E30" i="1"/>
  <c r="E31" i="1"/>
  <c r="E32" i="1"/>
  <c r="E33" i="1"/>
  <c r="E34" i="1"/>
  <c r="E36" i="1"/>
  <c r="E37" i="1"/>
  <c r="E38" i="1"/>
  <c r="E39" i="1"/>
  <c r="E40" i="1"/>
  <c r="E42" i="1"/>
  <c r="E43" i="1"/>
  <c r="E44" i="1"/>
  <c r="E45" i="1"/>
  <c r="E46" i="1"/>
  <c r="E47" i="1"/>
  <c r="E48" i="1"/>
  <c r="E49" i="1"/>
  <c r="E50" i="1"/>
  <c r="E51" i="1"/>
  <c r="E52" i="1"/>
  <c r="E54" i="1"/>
  <c r="E55" i="1"/>
  <c r="E56" i="1"/>
  <c r="E57" i="1"/>
  <c r="E59" i="1"/>
  <c r="E60" i="1"/>
  <c r="E61" i="1"/>
  <c r="E62" i="1"/>
  <c r="E63" i="1"/>
  <c r="E64" i="1"/>
  <c r="E65" i="1"/>
  <c r="E66" i="1"/>
  <c r="E67" i="1"/>
  <c r="E68" i="1"/>
  <c r="E69" i="1"/>
  <c r="D13" i="1"/>
  <c r="D14" i="1"/>
  <c r="D16" i="1"/>
  <c r="D17" i="1"/>
  <c r="D19" i="1"/>
  <c r="D20" i="1"/>
  <c r="D22" i="1"/>
  <c r="D23" i="1"/>
  <c r="D24" i="1"/>
  <c r="D25" i="1"/>
  <c r="D26" i="1"/>
  <c r="D27" i="1"/>
  <c r="D30" i="1"/>
  <c r="D31" i="1"/>
  <c r="D32" i="1"/>
  <c r="D33" i="1"/>
  <c r="D34" i="1"/>
  <c r="D36" i="1"/>
  <c r="D37" i="1"/>
  <c r="D38" i="1"/>
  <c r="D39" i="1"/>
  <c r="D40" i="1"/>
  <c r="D42" i="1"/>
  <c r="D43" i="1"/>
  <c r="D44" i="1"/>
  <c r="D46" i="1"/>
  <c r="D47" i="1"/>
  <c r="D48" i="1"/>
  <c r="D50" i="1"/>
  <c r="D51" i="1"/>
  <c r="D52" i="1"/>
  <c r="D54" i="1"/>
  <c r="D55" i="1"/>
  <c r="D56" i="1"/>
  <c r="D57" i="1"/>
  <c r="D59" i="1"/>
  <c r="D60" i="1"/>
  <c r="D61" i="1"/>
  <c r="D63" i="1"/>
  <c r="D64" i="1"/>
  <c r="D65" i="1"/>
  <c r="D67" i="1"/>
  <c r="D68" i="1"/>
  <c r="D69" i="1"/>
  <c r="D65" i="5"/>
  <c r="D61" i="5"/>
  <c r="D57" i="5"/>
  <c r="D52" i="5"/>
  <c r="D48" i="5"/>
  <c r="D44" i="5"/>
  <c r="D40" i="5"/>
  <c r="D34" i="5"/>
  <c r="D28" i="5"/>
  <c r="D20" i="5"/>
  <c r="D14" i="5"/>
  <c r="D11" i="5"/>
  <c r="D10" i="5" s="1"/>
  <c r="E81" i="4"/>
  <c r="E65" i="4"/>
  <c r="E61" i="4"/>
  <c r="E57" i="4"/>
  <c r="E58" i="1" s="1"/>
  <c r="E52" i="4"/>
  <c r="E53" i="1" s="1"/>
  <c r="E48" i="4"/>
  <c r="E44" i="4"/>
  <c r="E40" i="4"/>
  <c r="E41" i="1" s="1"/>
  <c r="E34" i="4"/>
  <c r="E35" i="1" s="1"/>
  <c r="E28" i="4"/>
  <c r="E20" i="4"/>
  <c r="E21" i="1" s="1"/>
  <c r="E17" i="4"/>
  <c r="E14" i="4"/>
  <c r="E11" i="4"/>
  <c r="D12" i="1"/>
  <c r="D15" i="1"/>
  <c r="D18" i="1"/>
  <c r="D21" i="1"/>
  <c r="D29" i="1"/>
  <c r="D35" i="1"/>
  <c r="D41" i="1"/>
  <c r="D45" i="1"/>
  <c r="D49" i="1"/>
  <c r="D58" i="1"/>
  <c r="D62" i="1"/>
  <c r="D66" i="1"/>
  <c r="E65" i="5"/>
  <c r="F66" i="1" s="1"/>
  <c r="E61" i="5"/>
  <c r="E57" i="5"/>
  <c r="E52" i="5"/>
  <c r="E48" i="5"/>
  <c r="I44" i="5"/>
  <c r="H44" i="5"/>
  <c r="G44" i="5"/>
  <c r="F44" i="5"/>
  <c r="E44" i="5"/>
  <c r="F45" i="1" s="1"/>
  <c r="E40" i="5"/>
  <c r="E34" i="5"/>
  <c r="F35" i="1" s="1"/>
  <c r="E28" i="5"/>
  <c r="F29" i="1" s="1"/>
  <c r="C27" i="5"/>
  <c r="E20" i="5"/>
  <c r="F21" i="1" s="1"/>
  <c r="E14" i="5"/>
  <c r="E11" i="5"/>
  <c r="C9" i="5"/>
  <c r="D65" i="4"/>
  <c r="D61" i="4"/>
  <c r="D57" i="4"/>
  <c r="D52" i="4"/>
  <c r="D48" i="4"/>
  <c r="D44" i="4"/>
  <c r="D40" i="4"/>
  <c r="D34" i="4"/>
  <c r="D28" i="4"/>
  <c r="C27" i="4"/>
  <c r="C9" i="4" s="1"/>
  <c r="D20" i="4"/>
  <c r="D17" i="4"/>
  <c r="D14" i="4"/>
  <c r="D11" i="4"/>
  <c r="C25" i="3"/>
  <c r="C7" i="3" s="1"/>
  <c r="C28" i="1"/>
  <c r="C10" i="1" s="1"/>
  <c r="G45" i="1"/>
  <c r="H45" i="1"/>
  <c r="I45" i="1"/>
  <c r="J45" i="1"/>
  <c r="F81" i="1"/>
  <c r="F82" i="1"/>
  <c r="E82" i="1" s="1"/>
  <c r="F80" i="1"/>
  <c r="F79" i="1"/>
  <c r="F77" i="1"/>
  <c r="F75" i="1"/>
  <c r="F76" i="1" s="1"/>
  <c r="D53" i="1" l="1"/>
  <c r="D28" i="1"/>
  <c r="E27" i="4"/>
  <c r="E28" i="1" s="1"/>
  <c r="E10" i="4"/>
  <c r="E11" i="1" s="1"/>
  <c r="E12" i="1"/>
  <c r="D27" i="5"/>
  <c r="D9" i="5" s="1"/>
  <c r="E10" i="5"/>
  <c r="F11" i="1" s="1"/>
  <c r="E27" i="5"/>
  <c r="F28" i="1" s="1"/>
  <c r="D81" i="4"/>
  <c r="D10" i="4"/>
  <c r="D27" i="4"/>
  <c r="D10" i="1" l="1"/>
  <c r="E9" i="4"/>
  <c r="E10" i="1" s="1"/>
  <c r="D11" i="1"/>
  <c r="E9" i="5"/>
  <c r="F10" i="1" s="1"/>
  <c r="D9" i="4"/>
</calcChain>
</file>

<file path=xl/sharedStrings.xml><?xml version="1.0" encoding="utf-8"?>
<sst xmlns="http://schemas.openxmlformats.org/spreadsheetml/2006/main" count="759" uniqueCount="146">
  <si>
    <t>Phụ lục</t>
  </si>
  <si>
    <t>TT</t>
  </si>
  <si>
    <t>NỘI DUNG</t>
  </si>
  <si>
    <t>Điểm chấm</t>
  </si>
  <si>
    <t>Công ty đấu giá hợp danh Lam Sơn Sài Gòn</t>
  </si>
  <si>
    <t>Công ty đấu giá hợp danh đấu giá Việt Nam</t>
  </si>
  <si>
    <t>Công ty đấu giá hợp danh Số 5- Quốc Gia</t>
  </si>
  <si>
    <t>Công ty đấu giá hợp danh Điện Biên</t>
  </si>
  <si>
    <t>Trung tâm dịch vụ đấu giá tài sản- Sở tư pháp tỉnh Điện Biên</t>
  </si>
  <si>
    <t>Công ty đấu giá hợp  danh Bảo Phong</t>
  </si>
  <si>
    <t>Tổng điểm </t>
  </si>
  <si>
    <t>I</t>
  </si>
  <si>
    <t>Cơ sở vật chất, trang thiết bị cần thiết bảo đảm cho việc đấu giá đối với loại tài sản đấu giá</t>
  </si>
  <si>
    <t>Cơ sở vật chất bảo đảm cho việc đấu giá</t>
  </si>
  <si>
    <t>1.1</t>
  </si>
  <si>
    <t>Có trụ sở ổn định, địa chỉ rõ ràng kèm theo thông tin liên hệ (số điện thoại, fax, địa chỉ thư điện tử...)</t>
  </si>
  <si>
    <t>1.2</t>
  </si>
  <si>
    <t>Trang thiết bị cần thiết bảo đảm cho việc đấu giá</t>
  </si>
  <si>
    <t>2.1</t>
  </si>
  <si>
    <t>Có máy in, máy vi tính, máy chiếu, thùng đựng phiếu trả giá bảo đảm an toàn, bảo mật và các phương tiện khác bảo đảm cho việc đấu giá</t>
  </si>
  <si>
    <t>2.2</t>
  </si>
  <si>
    <t>Có hệ thống camera giám sát hoặc thiết bị ghi hình tại nơi bán, tiếp nhận hồ sơ tham gia đấu giá; nơi tổ chức cuộc đấu giá</t>
  </si>
  <si>
    <t>Có trang thông tin điện tử đang hoạt động</t>
  </si>
  <si>
    <t>Đã được cơ quan có thẩm quyền phê duyệt đủ điều kiện thực hiện hình thức đấu giá trực tuyến</t>
  </si>
  <si>
    <t>Có nơi lưu trữ hồ sơ đấu giá</t>
  </si>
  <si>
    <t>II</t>
  </si>
  <si>
    <t>Phương án đấu giá đề xuất việc tổ chức đấu giá đúng quy định của pháp luật, bảo đảm tính công khai, minh bạch, khách quan</t>
  </si>
  <si>
    <t>Phương án đấu giá đề xuất thời gian, địa điểm bán, tiếp nhận hồ sơ tham gia đấu giá, địa điểm tổ chức cuộc đấu giá, buổi công bố giá thuận lợi cho người tham gia đấu giá; hình thức đấu giá, bước giá, số vòng đấu giá có tính khả thi và hiệu quả cao</t>
  </si>
  <si>
    <t>Phương án đấu giá đề xuất cách thức bảo mật thông tin, chống thông đồng, dìm giá</t>
  </si>
  <si>
    <t>Phương án đấu giá đề xuất thêm các địa điểm, hình thức niêm yết, thông báo công khai khác nhằm tăng mức độ phổ biến thông tin đấu giá</t>
  </si>
  <si>
    <t>Phương án đấu giá đề xuất giải pháp bảo đảm an toàn, an ninh trật tự cho việc tổ chức thực hiện đấu giá</t>
  </si>
  <si>
    <t>Phương án đấu giá đề xuất các giải pháp giải quyết các tình huống phát sinh trong quá trình tổ chức thực hiện việc đấu giá</t>
  </si>
  <si>
    <t>III</t>
  </si>
  <si>
    <t>Năng lực, kinh nghiệm và uy tín của tổ chức đấu giá tài sản</t>
  </si>
  <si>
    <t>Trong năm trước liền kề đã thực hiện hợp đồng dịch vụ đấu giá cùng loại tài sản với tài sản dự kiến đưa ra đấu giá (Tổ chức đấu giá tài sản liệt kê tất cả các cuộc đấu giá tài sản đã thực hiện. Người có tài sản không yêu cầu nộp bản chính hoặc bản sao hợp đồng) Chỉ chọn chấm điểm một trong các tiêu chí 1.1, 1.2, 1.3, 1.4 hoặc 1.5</t>
  </si>
  <si>
    <t>Dưới 03 hợp đồng (bao gồm trường hợp không thực hiện hợp đồng nào)</t>
  </si>
  <si>
    <t>Từ 03 hợp đồng đến dưới 10 hợp đồng</t>
  </si>
  <si>
    <t>1.3</t>
  </si>
  <si>
    <t>Từ 10 hợp đồng đến dưới 20 hợp đồng</t>
  </si>
  <si>
    <t>1.4</t>
  </si>
  <si>
    <t>Từ 20 hợp đồng đến dưới 30 hợp đồng</t>
  </si>
  <si>
    <t>1.5</t>
  </si>
  <si>
    <t>Từ 30 hợp đồng trở lên</t>
  </si>
  <si>
    <t>Dưới 20% (bao gồm trường hợp không có chênh lệch)</t>
  </si>
  <si>
    <t>Từ 20% đến dưới 40%</t>
  </si>
  <si>
    <t>2.3</t>
  </si>
  <si>
    <t>Từ 40% đến dưới 70%</t>
  </si>
  <si>
    <t>2.4</t>
  </si>
  <si>
    <t>Từ 70% đến dưới 100%</t>
  </si>
  <si>
    <t>2.5</t>
  </si>
  <si>
    <t>Từ 100% trở lên</t>
  </si>
  <si>
    <t>3.1</t>
  </si>
  <si>
    <t>Dưới 03 năm</t>
  </si>
  <si>
    <t>3.2</t>
  </si>
  <si>
    <t>Từ 03 năm đến dưới 05 năm</t>
  </si>
  <si>
    <t>3.3</t>
  </si>
  <si>
    <t>Từ 05 năm trở lên</t>
  </si>
  <si>
    <t>4.1</t>
  </si>
  <si>
    <t>01 đấu giá viên</t>
  </si>
  <si>
    <t>4.2</t>
  </si>
  <si>
    <t>Từ 02 đến dưới 05 đấu giá viên</t>
  </si>
  <si>
    <t>4.3</t>
  </si>
  <si>
    <t>Từ 05 đấu giá viên trở lên</t>
  </si>
  <si>
    <t>5.1</t>
  </si>
  <si>
    <t>Không có đấu giá viên có thời gian hành nghề từ 03 năm trở lên</t>
  </si>
  <si>
    <t>5.2</t>
  </si>
  <si>
    <t>Từ 01 đến 02 đấu giá viên có thời gian hành nghề từ 03 năm trở lên</t>
  </si>
  <si>
    <t>5.3</t>
  </si>
  <si>
    <t>Từ 03 đấu giá viên trở lên có thời gian hành nghề từ 03 năm trở lên</t>
  </si>
  <si>
    <t>6.1</t>
  </si>
  <si>
    <t>6.2</t>
  </si>
  <si>
    <t>6.3</t>
  </si>
  <si>
    <t>6.4</t>
  </si>
  <si>
    <t>Từ 200 triệu đồng trở lên</t>
  </si>
  <si>
    <t>7.1</t>
  </si>
  <si>
    <t>Dưới 03 nhân viên (bao gồm trường hợp không có nhân viên nào)</t>
  </si>
  <si>
    <t>7.2</t>
  </si>
  <si>
    <t>Từ 03 nhân viên trở lên</t>
  </si>
  <si>
    <t>Có người tập sự hành nghề trong tổ chức đấu giá tài sản trong năm trước liền kề hoặc năm nộp hồ sơ đăng ký tham gia lựa chọn</t>
  </si>
  <si>
    <t>IV</t>
  </si>
  <si>
    <t>Bằng mức thù lao dịch vụ đấu giá theo quy định của Bộ Tài chính</t>
  </si>
  <si>
    <t>Giảm dưới 20% mức tối đa thù lao dịch vụ đấu giá (không áp dụng đối với mức thù lao phần trăm trên phần chênh lệch giá trị tài sản theo giá trúng đấu giá với giá khởi điểm theo quy định của Bộ Tài chính)</t>
  </si>
  <si>
    <t>Giảm từ 20% trở lên mức tối đa thù lao dịch vụ đấu giá (không áp dụng đối với mức thù lao phần trăm trên phần chênh lệch giá trị tài sản theo giá trúng đấu giá với giá khởi điểm theo quy định của Bộ Tài chính)</t>
  </si>
  <si>
    <t>V</t>
  </si>
  <si>
    <t>1,5</t>
  </si>
  <si>
    <t>1</t>
  </si>
  <si>
    <t>0,5</t>
  </si>
  <si>
    <t>VI</t>
  </si>
  <si>
    <t>Có tên trong danh sách tổ chức đấu giá tài sản do Bộ Tư pháp công bố</t>
  </si>
  <si>
    <t>Đủ điều</t>
  </si>
  <si>
    <t xml:space="preserve"> kiện</t>
  </si>
  <si>
    <t>Đủ điều kiện</t>
  </si>
  <si>
    <t>Công ty đấu giá hợp danh Bắc Trung Nam</t>
  </si>
  <si>
    <t>Mức điểm tối đa</t>
  </si>
  <si>
    <t>Địa điểm bán, tiếp nhận hồ sơ tham gia đấu giá được bố trí ở vị trí công khai, thuận tiện.</t>
  </si>
  <si>
    <t>Dưới 50 triệu đồng.</t>
  </si>
  <si>
    <t>Từ 50 triệu đồng đến dưới 100 triệu đồng.</t>
  </si>
  <si>
    <t>Từ 100 triệu đồng đến dưới 200 triệu đồng.</t>
  </si>
  <si>
    <t>Đội ngũ nhân viên làm việc theo hợp đồng lao động, Chỉ chọn chấm điểm một trong các tiêu chí 7.1 hoặc 7.2</t>
  </si>
  <si>
    <t>Trong năm trước liền kề đã tổ chức đấu giá thành các cuộc đấu giá cùng loại tài sản với tài sản dự kiến đưa ra đấu giá có mức chênh lệch trung bình giữa giá trúng đấu giá so với giá khởi điểm (Tổ chức đấu giá tài sản liệt kê tất cả các cuộc đấu giá tài sản đã thực hiện. Người có tài sản không yêu cầu nộp bản chính hoặc bản sao hợp đồng) Chỉ chọn chấm điểm một trong các tiêu chí 2.1, 2.2, 2.3, 2.4 hoặc 2.5</t>
  </si>
  <si>
    <t>Thời gian hoạt động trong lĩnh vực đấu giá tài sản tính từ thời điểm có Quyết định thành lập hoặc được cấp Giấy đăng ký hoạt động (Giấy chứng nhận đăng ký kinh doanh đối với doanh nghiệp đấu giá tài sản được thành lập trước ngày Luật Đấu giá tài sản có hiệu lực) Chỉ chọn chấm điểm một trong các tiêu chí 3.1, 3.2 hoặc 3.3</t>
  </si>
  <si>
    <t>So lượng đấu giá viên của tổ chức đấu giá tài sản Chỉ chọn chấm điểm một trong các tiêu chí 4.1, 4.2 hoặc 4.3</t>
  </si>
  <si>
    <t>Kinh nghiệm hành nghề của đấu giá viên của tổ chức đấu giá tài sản (Tính từ thời điểm được cấp Thẻ đấu giá viên theo Nghị định số 05/2005/NĐ-CP ngày 18/01/2005 của Chính phủ về bán đấu giá tài sản hoặc đăng ký danh sách đấu giá viên tại Sở Tư pháp theo Nghị định số 17/2010/NĐ-CP ngày 04/3/2010 của Chính phủ về bán đấu giá tài sản hoặc Thẻ đấu giá viên theo Luật Đấu giá tài sản) Chỉ chọn chấm điểm một trong các tiêu chí 5.1, 5.2 hoặc 5.3</t>
  </si>
  <si>
    <t>Nộp thuế thu nhập doanh nghiệp hoặc đóng góp vào ngân sách Nhà nước trong năm trước liền kề, trừ thuế giá trị gia tăng Chỉ chọn chấm điểm một trong các tiêu chí 6.1, 6.2, 6.3 hoặc 6.4</t>
  </si>
  <si>
    <t>Số lượng hợp đồng đấu giá thành cho các đơn vị thuộc EVN trong năm trước liền kề (năm 2022).
- Tổ chức có số lượng hợp đồng nhiều nhất đạt điểm tối đa: 2 điểm;
- Tổ chức có số lượng hợp đồng nhiều thứ 2 Đạt 1,5 điểm;
- Tổ chức có số lượng hợp đồng nhiều thứ 3 Đạt 1 điểm;
- Tổ chức có số lượng hợp đồng nhiều thứ 4 đến thứ n Đạt 0,5 điểm.
(Tổ chức đấu giá tài sản phải liệt kê tất cả các hợp đồng đấu giá thành trong năm 2022, không yêu cầu nộp bản chính hoặc bản sao hợp đồng. Tuy nhiên nếu Tổ chức không liệt kê các hợp đồng theo yêu cầu sẽ không thực hiện chấm điểm mục này). (Tổ chức đấu giá tài sản phải liệt kê tất cả các hợp đồng đấu giá thành trong năm 2022, không yêu cầu nộp bản chính hoặc bản sao hợp đồng. Tuy nhiên nếu Tổ chức không liệt kê các hợp đồng theo yêu cầu sẽ không thực hiện chấm điểm mục này)</t>
  </si>
  <si>
    <t>Số lượng bình quân khách hàng tham gia đấu giá tài sản, trong các Hợp đồng dịch vụ đấu giá tài sản thực hiện (các cuộc đấu giá do đơn vị tổ chức) cho các đơn vị thuộc EVN trong năm trước liền kề (năm 2022). 
- Trong đó số lượng khách hàng (KH) bình quân tham gia đấu giá được tính bằng tổng số lượng KH tham gia đấu giá trên tổng số cuộc bán đấu giá (chỉ tính các cuộc đấu giá thành):
-	Có từ 15 khách hàng/cuộc đấu giá đạt điểm tối đa
-	Có từ 10 đến dưới 15 khách hàng/cuộc đấu giá: 1 điểm
-	Có từ 5 đến dưới 10 khách hàng/cuộc đấu giá: 0.5 điểm
-	Có dưới 5 khách hàng/cuộc đấu giá: 0 điểm.
(Tổ chức đấu giá tài sản phải liệt kê theo yêu cầu "có mẫu kèm theo", nếu không liệt kê theo yêu cầu sẽ không thực hiện chấm điểm mục này)</t>
  </si>
  <si>
    <r>
      <t>Phương án đấu giá khả thi, hiệu quả </t>
    </r>
    <r>
      <rPr>
        <i/>
        <sz val="12"/>
        <color rgb="FF000000"/>
        <rFont val="Times New Roman"/>
        <family val="1"/>
      </rPr>
      <t>(Thuyết minh đầy đủ các nội dung trong phương án)</t>
    </r>
  </si>
  <si>
    <r>
      <t xml:space="preserve">Thù lao dịch vụ đấu giá, chi phí đấu giá tài sản phù hợp, </t>
    </r>
    <r>
      <rPr>
        <b/>
        <i/>
        <sz val="12"/>
        <color rgb="FF000000"/>
        <rFont val="Times New Roman"/>
        <family val="1"/>
      </rPr>
      <t>Chỉ chọn chấm điểm một trong các tiêu chí 1, 2 hoặc 3</t>
    </r>
  </si>
  <si>
    <r>
      <t xml:space="preserve">Tiêu chí khác phù hợp với tài sản đấu giá do người có tài sản đấu giá quyết định. </t>
    </r>
    <r>
      <rPr>
        <b/>
        <i/>
        <sz val="12"/>
        <color rgb="FF000000"/>
        <rFont val="Times New Roman"/>
        <family val="1"/>
      </rPr>
      <t>Chỉ chọn chấm điểm một trong các tiêu chí tại các điểm thuộc mục 1, 2, 3.</t>
    </r>
  </si>
  <si>
    <t>Tổ chức đấu giá tài sản có kinh nghiệm hoạt động trong lĩnh vực đấu giá
+ Có từ 15 năm kinh nghiệm trở lên đạt số điểm tối đa: 1,5 điểm
+ Có từ 10 đến dưới 15 năm kinh nghiệm: 1 điểm
+ Có dưới 10 năm kinh nghiệm: 0 điểm</t>
  </si>
  <si>
    <t>Tổ chức đấu giá tự chấm</t>
  </si>
  <si>
    <t>Tổ chuyên gia chấm</t>
  </si>
  <si>
    <t>Ghi chú</t>
  </si>
  <si>
    <t>(Kèm theo thông báo số    /TB-PCĐB, ngày 15/12/2022 của Công ty Điện lực Điện Biên)</t>
  </si>
  <si>
    <t>BẢNG TỔNG  CHẤM ĐIỂM CÁC TỔ CHỨC ĐẤU GIÁ TÀI SẢN</t>
  </si>
  <si>
    <t>BẢNG CHẤM ĐIỂM TỔ CHỨC ĐẤU GIÁ TÀI SẢN</t>
  </si>
  <si>
    <t>Hồ sơ đăng ký của: Công ty đấu giá hợp danh đấu giá Việt Nam</t>
  </si>
  <si>
    <t>Đơn vị có số lượng hợp đồng nhiều thứ 2 đạt 1,5 điểm</t>
  </si>
  <si>
    <t>Hồ sơ đăng ký của Công ty đấu giá hợp danh Lam Sơn Sài Gòn</t>
  </si>
  <si>
    <t>Đơn vị có số lượng hợp đồng nhiều nhất đạt 2 điểm</t>
  </si>
  <si>
    <t>Số lượng đấu giá viên của tổ chức đấu giá tài sản Chỉ chọn chấm điểm một trong các tiêu chí 4.1, 4.2 hoặc 4.3</t>
  </si>
  <si>
    <t xml:space="preserve">Số lượng hợp đồng đấu giá thành công cho các đơn vị thuộc EVN trong năm 2023. Chỉ chọn chấm điểm một trong các tiêu chí 1.1; 1.2; 1.3 hoặc 1.4.
 (Các tổ chức đấu giá phải có bảng liệt kê tất cả các hợp đồng đấu giá thành trong năm 2023 “theo mẫu kê khai kèm theo". Trường hợp tổ chức không có bảng liệt kê thì không được chấm điểm tiêu chí này).
</t>
  </si>
  <si>
    <t>Tổ chức có số lượng hợp đồng nhiều nhất đạt số điểm tối đa;</t>
  </si>
  <si>
    <t>Tổ chức có số lượng hợp đồng nhiều thứ 2 (xếp thứ 2)</t>
  </si>
  <si>
    <t>Tổ chức có số lượng hợp đồng nhiều thứ 3  (xếp thứ 3)</t>
  </si>
  <si>
    <t>Tổ chức có số lượng hợp đồng ít hơn thứ 3 (xếp từ thứ 4 trở đi)</t>
  </si>
  <si>
    <t>Tổ chức có hợp đồng, có giá khởi điểm của tài sản lớn nhất</t>
  </si>
  <si>
    <t>Tổ chức có hợp đồng, có giá khởi điểm của tài sản lớn thứ 2 (xếp thứ 2)</t>
  </si>
  <si>
    <t>Tổ chức có hợp đồng, có giá khởi điểm của tài sản lớn thứ 3 (xếp thứ 3)</t>
  </si>
  <si>
    <t>Tổ chức có hợp đồng, có giá khởi điểm của tài sản lớn thứ 4 (xếp từ thứ 4 trở đi)</t>
  </si>
  <si>
    <t xml:space="preserve">Tổ chức đấu giá có kinh nghiệm hoạt động trong lĩnh vực đấu giá tài sản từ thời điểm có Quyết định thành lập hoặc được cấp giấy đăng ký hoạt động kinh doanh. Chỉ chọn chấm điểm một trong các tiêu chí 3.1; 3.2; 3.3 hoặc 3.4.
</t>
  </si>
  <si>
    <t>Tổ chức nào có từ 15 năm kinh nghiệm trở lên</t>
  </si>
  <si>
    <t>Tổ chức nào có từ 10 năm đến dưới 15 năm kinh nghiệm</t>
  </si>
  <si>
    <t>Tổ chức nào có từ 03 năm đến dưới 10 năm kinh nghiệm</t>
  </si>
  <si>
    <t>Tổ chức nào dưới 03 năm kinh nghiệm</t>
  </si>
  <si>
    <t>3.4</t>
  </si>
  <si>
    <t>Công ty đấu giá Hợp danh Lam Sơn Sài Gòn</t>
  </si>
  <si>
    <t xml:space="preserve">Ghi chú </t>
  </si>
  <si>
    <t>Theo giá khởi điểm của tài sản đấu giá đối với các hợp đồng đấu giá thành cho các đơn vị thuộc EVN trong năm 2023. Chỉ chọn chấm điểm một trong các tiêu chí 2.1; 2.2; 2.3 hoặc 2.4.</t>
  </si>
  <si>
    <r>
      <t>Phương án đấu giá khả thi, hiệu quả </t>
    </r>
    <r>
      <rPr>
        <b/>
        <i/>
        <sz val="13"/>
        <color theme="1"/>
        <rFont val="Times New Roman"/>
        <family val="1"/>
      </rPr>
      <t>(Thuyết minh đầy đủ các nội dung trong phương án)</t>
    </r>
  </si>
  <si>
    <r>
      <t xml:space="preserve">Thù lao dịch vụ đấu giá, chi phí đấu giá tài sản phù hợp, </t>
    </r>
    <r>
      <rPr>
        <b/>
        <i/>
        <sz val="13"/>
        <color theme="1"/>
        <rFont val="Times New Roman"/>
        <family val="1"/>
      </rPr>
      <t>Chỉ chọn chấm điểm một trong các tiêu chí 1, 2 hoặc 3</t>
    </r>
  </si>
  <si>
    <r>
      <t xml:space="preserve">Tiêu chí khác phù hợp với tài sản đấu giá do người có tài sản đấu giá quyết định. </t>
    </r>
    <r>
      <rPr>
        <b/>
        <i/>
        <sz val="13"/>
        <color theme="1"/>
        <rFont val="Times New Roman"/>
        <family val="1"/>
      </rPr>
      <t>Chỉ chọn chấm điểm một trong các tiêu chí tại các điểm thuộc mục 1, 2, 3.</t>
    </r>
  </si>
  <si>
    <t>Hồ sơ đăng ký của: Công ty đấu giá Hợp danh Lam Sơn Sài Gòn</t>
  </si>
  <si>
    <t>Phương án đấu giá khả thi, hiệu quả (Thuyết minh đầy đủ các nội dung trong phương án)</t>
  </si>
  <si>
    <t>BẢNG TỔNG CHẤM ĐIỂM CÁC TỔ CHỨC ĐẤU GIÁ TÀI SẢN</t>
  </si>
  <si>
    <t>(Kèm theo Thông báo số     /TB-PCĐB, ngày    /12/2024 của Công ty Điện lực Điện Biên)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</si>
</sst>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0"/>
    <numFmt numFmtId="165" formatCode="_(* #,##0.0_);_(* \(#,##0.0\);_(* &quot;-&quot;??_);_(@_)"/>
  </numFmts>
  <fonts count="27" x14ac:knownFonts="1">
    <font>
      <sz val="11"/>
      <color theme="1"/>
      <name val="Calibri"/>
      <family val="2"/>
      <scheme val="minor"/>
    </font>
    <font>
      <b/>
      <sz val="14"/>
      <color theme="1"/>
      <name val="Times New Roman"/>
      <family val="1"/>
    </font>
    <font>
      <i/>
      <sz val="14"/>
      <color theme="1"/>
      <name val="Times New Roman"/>
      <family val="1"/>
    </font>
    <font>
      <sz val="10"/>
      <color theme="1"/>
      <name val="Times New Roman"/>
      <family val="1"/>
    </font>
    <font>
      <b/>
      <sz val="13"/>
      <color rgb="FF000000"/>
      <name val="Times New Roman"/>
      <family val="1"/>
    </font>
    <font>
      <b/>
      <sz val="13"/>
      <color theme="1"/>
      <name val="Times New Roman"/>
      <family val="1"/>
    </font>
    <font>
      <b/>
      <i/>
      <sz val="13"/>
      <color rgb="FF000000"/>
      <name val="Times New Roman"/>
      <family val="1"/>
    </font>
    <font>
      <sz val="13"/>
      <color rgb="FF000000"/>
      <name val="Times New Roman"/>
      <family val="1"/>
    </font>
    <font>
      <i/>
      <sz val="13"/>
      <color rgb="FF000000"/>
      <name val="Times New Roman"/>
      <family val="1"/>
    </font>
    <font>
      <i/>
      <sz val="13"/>
      <color theme="1"/>
      <name val="Times New Roman"/>
      <family val="1"/>
    </font>
    <font>
      <i/>
      <sz val="13"/>
      <color rgb="FFFF0000"/>
      <name val="Times New Roman"/>
      <family val="1"/>
    </font>
    <font>
      <sz val="13"/>
      <color rgb="FFFF0000"/>
      <name val="Times New Roman"/>
      <family val="1"/>
    </font>
    <font>
      <sz val="11"/>
      <color theme="1"/>
      <name val="Calibri"/>
      <family val="2"/>
      <scheme val="minor"/>
    </font>
    <font>
      <sz val="12"/>
      <color theme="1"/>
      <name val="Times New Roman"/>
      <family val="1"/>
    </font>
    <font>
      <i/>
      <sz val="14"/>
      <color rgb="FF000000"/>
      <name val="Times New Roman"/>
      <family val="1"/>
    </font>
    <font>
      <sz val="14"/>
      <color rgb="FF000000"/>
      <name val="Times New Roman"/>
      <family val="1"/>
    </font>
    <font>
      <b/>
      <sz val="14"/>
      <color rgb="FF000000"/>
      <name val="Times New Roman"/>
      <family val="1"/>
    </font>
    <font>
      <b/>
      <i/>
      <sz val="14"/>
      <color rgb="FF000000"/>
      <name val="Times New Roman"/>
      <family val="1"/>
    </font>
    <font>
      <sz val="12"/>
      <color rgb="FF000000"/>
      <name val="Times New Roman"/>
      <family val="1"/>
    </font>
    <font>
      <i/>
      <sz val="12"/>
      <color rgb="FF000000"/>
      <name val="Times New Roman"/>
      <family val="1"/>
    </font>
    <font>
      <b/>
      <i/>
      <sz val="12"/>
      <color rgb="FF000000"/>
      <name val="Times New Roman"/>
      <family val="1"/>
    </font>
    <font>
      <b/>
      <sz val="12"/>
      <color rgb="FF000000"/>
      <name val="Times New Roman"/>
      <family val="1"/>
    </font>
    <font>
      <sz val="14"/>
      <color theme="1"/>
      <name val="Arial"/>
      <family val="2"/>
    </font>
    <font>
      <b/>
      <sz val="12"/>
      <color theme="1"/>
      <name val="Times New Roman"/>
      <family val="1"/>
    </font>
    <font>
      <sz val="13"/>
      <color theme="1"/>
      <name val="Times New Roman"/>
      <family val="1"/>
    </font>
    <font>
      <b/>
      <i/>
      <sz val="13"/>
      <color theme="1"/>
      <name val="Times New Roman"/>
      <family val="1"/>
    </font>
    <font>
      <sz val="13"/>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3" fontId="12" fillId="0" borderId="0" applyFont="0" applyFill="0" applyBorder="0" applyAlignment="0" applyProtection="0"/>
  </cellStyleXfs>
  <cellXfs count="121">
    <xf numFmtId="0" fontId="0" fillId="0" borderId="0" xfId="0"/>
    <xf numFmtId="0" fontId="2"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horizontal="center" vertical="center" wrapText="1"/>
    </xf>
    <xf numFmtId="0" fontId="14" fillId="2" borderId="1" xfId="0" applyFont="1" applyFill="1" applyBorder="1" applyAlignment="1">
      <alignment horizontal="center" vertical="center" wrapText="1"/>
    </xf>
    <xf numFmtId="0" fontId="7" fillId="0" borderId="4" xfId="0" applyFont="1" applyBorder="1" applyAlignment="1">
      <alignment horizontal="center" vertical="center" wrapText="1"/>
    </xf>
    <xf numFmtId="0" fontId="8" fillId="0" borderId="4" xfId="0" applyFont="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0" fillId="2" borderId="1" xfId="0" applyFont="1" applyFill="1" applyBorder="1" applyAlignment="1">
      <alignment horizontal="justify" vertical="center" wrapText="1"/>
    </xf>
    <xf numFmtId="0" fontId="19" fillId="2" borderId="1" xfId="0" applyFont="1" applyFill="1" applyBorder="1" applyAlignment="1">
      <alignment horizontal="justify" vertical="center" wrapText="1"/>
    </xf>
    <xf numFmtId="0" fontId="18" fillId="2" borderId="1" xfId="0" applyFont="1" applyFill="1" applyBorder="1" applyAlignment="1">
      <alignment horizontal="justify" vertical="center" wrapText="1"/>
    </xf>
    <xf numFmtId="0" fontId="13" fillId="0" borderId="0" xfId="0" applyFont="1"/>
    <xf numFmtId="0" fontId="21" fillId="0" borderId="2" xfId="0" applyFont="1" applyBorder="1" applyAlignment="1">
      <alignment horizontal="center" vertical="center" wrapText="1"/>
    </xf>
    <xf numFmtId="0" fontId="21" fillId="2" borderId="1" xfId="0" applyFont="1" applyFill="1" applyBorder="1" applyAlignment="1">
      <alignment horizontal="justify" vertical="center" wrapText="1"/>
    </xf>
    <xf numFmtId="0" fontId="0" fillId="0" borderId="0" xfId="0" applyAlignment="1">
      <alignment horizontal="center"/>
    </xf>
    <xf numFmtId="0" fontId="4"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3" fillId="0" borderId="1" xfId="0" applyFont="1" applyBorder="1" applyAlignment="1">
      <alignment horizontal="center" vertical="center" wrapText="1"/>
    </xf>
    <xf numFmtId="43" fontId="0" fillId="0" borderId="0" xfId="0" applyNumberFormat="1" applyAlignment="1">
      <alignment horizontal="center"/>
    </xf>
    <xf numFmtId="164" fontId="0" fillId="0" borderId="0" xfId="0" applyNumberFormat="1" applyAlignment="1">
      <alignment horizontal="center"/>
    </xf>
    <xf numFmtId="43" fontId="0" fillId="0" borderId="0" xfId="1" applyFont="1" applyAlignment="1">
      <alignment horizontal="center"/>
    </xf>
    <xf numFmtId="0" fontId="6"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5" fillId="0" borderId="1" xfId="0" applyFont="1" applyBorder="1" applyAlignment="1">
      <alignment vertical="center" wrapText="1"/>
    </xf>
    <xf numFmtId="0" fontId="20" fillId="0" borderId="1" xfId="0" applyFont="1" applyBorder="1" applyAlignment="1">
      <alignment horizontal="justify" vertical="center" wrapText="1"/>
    </xf>
    <xf numFmtId="165" fontId="7" fillId="0" borderId="1" xfId="1" applyNumberFormat="1" applyFont="1" applyBorder="1" applyAlignment="1">
      <alignment horizontal="center" vertical="center" wrapText="1"/>
    </xf>
    <xf numFmtId="165" fontId="4" fillId="0" borderId="1" xfId="1" applyNumberFormat="1" applyFont="1" applyBorder="1" applyAlignment="1">
      <alignment horizontal="center" vertical="center" wrapText="1"/>
    </xf>
    <xf numFmtId="3" fontId="22" fillId="0" borderId="0" xfId="0" applyNumberFormat="1" applyFont="1"/>
    <xf numFmtId="0" fontId="0" fillId="0" borderId="1" xfId="0" applyBorder="1"/>
    <xf numFmtId="165" fontId="7" fillId="0" borderId="1" xfId="1"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4" fillId="3" borderId="0" xfId="0" applyFont="1" applyFill="1"/>
    <xf numFmtId="0" fontId="9" fillId="3" borderId="0" xfId="0" applyFont="1" applyFill="1" applyAlignment="1">
      <alignment horizontal="center" vertical="center"/>
    </xf>
    <xf numFmtId="0" fontId="24" fillId="3" borderId="0" xfId="0" applyFont="1" applyFill="1" applyAlignment="1">
      <alignment horizontal="center"/>
    </xf>
    <xf numFmtId="0" fontId="24" fillId="3" borderId="1" xfId="0" applyFont="1" applyFill="1" applyBorder="1"/>
    <xf numFmtId="0" fontId="24"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25" fillId="3" borderId="1" xfId="0" applyFont="1" applyFill="1" applyBorder="1" applyAlignment="1">
      <alignment horizontal="center" vertical="center"/>
    </xf>
    <xf numFmtId="0" fontId="25" fillId="3"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9" fillId="3" borderId="1" xfId="0" applyFont="1" applyFill="1" applyBorder="1" applyAlignment="1">
      <alignment horizontal="justify" vertical="center" wrapText="1"/>
    </xf>
    <xf numFmtId="0" fontId="24" fillId="3" borderId="1" xfId="0" applyFont="1" applyFill="1" applyBorder="1" applyAlignment="1">
      <alignment horizontal="justify" vertical="center" wrapText="1"/>
    </xf>
    <xf numFmtId="0" fontId="5" fillId="3" borderId="7" xfId="0" applyFont="1" applyFill="1" applyBorder="1" applyAlignment="1">
      <alignment horizontal="center" vertical="center" wrapText="1"/>
    </xf>
    <xf numFmtId="0" fontId="9" fillId="3" borderId="0" xfId="0" applyFont="1" applyFill="1"/>
    <xf numFmtId="0" fontId="25" fillId="3" borderId="0" xfId="0" applyFont="1" applyFill="1"/>
    <xf numFmtId="0" fontId="5" fillId="3" borderId="0" xfId="0" applyFont="1" applyFill="1"/>
    <xf numFmtId="0" fontId="25" fillId="3" borderId="7"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7" xfId="0" applyFont="1" applyFill="1" applyBorder="1" applyAlignment="1">
      <alignment horizontal="center" vertical="center"/>
    </xf>
    <xf numFmtId="0" fontId="9" fillId="3" borderId="7" xfId="0" applyFont="1" applyFill="1" applyBorder="1" applyAlignment="1">
      <alignment horizontal="center" vertical="center"/>
    </xf>
    <xf numFmtId="9" fontId="5" fillId="3" borderId="1" xfId="0" applyNumberFormat="1" applyFont="1" applyFill="1" applyBorder="1" applyAlignment="1">
      <alignment vertical="center" wrapText="1"/>
    </xf>
    <xf numFmtId="0" fontId="5" fillId="3" borderId="1" xfId="0" quotePrefix="1" applyFont="1" applyFill="1" applyBorder="1" applyAlignment="1">
      <alignment vertical="center" wrapText="1"/>
    </xf>
    <xf numFmtId="0" fontId="5" fillId="3" borderId="1" xfId="0" applyFont="1" applyFill="1" applyBorder="1" applyAlignment="1">
      <alignment vertical="center"/>
    </xf>
    <xf numFmtId="0" fontId="24" fillId="3" borderId="0" xfId="0" applyFont="1" applyFill="1" applyBorder="1"/>
    <xf numFmtId="0" fontId="25"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43" fontId="24" fillId="3" borderId="0" xfId="0" applyNumberFormat="1" applyFont="1" applyFill="1" applyAlignment="1">
      <alignment horizontal="center"/>
    </xf>
    <xf numFmtId="4" fontId="24" fillId="3" borderId="0" xfId="0" applyNumberFormat="1" applyFont="1" applyFill="1"/>
    <xf numFmtId="4" fontId="5" fillId="3" borderId="0" xfId="0" applyNumberFormat="1" applyFont="1" applyFill="1"/>
    <xf numFmtId="4" fontId="25" fillId="3" borderId="0" xfId="0" applyNumberFormat="1" applyFont="1" applyFill="1"/>
    <xf numFmtId="4" fontId="9" fillId="3" borderId="0" xfId="0" applyNumberFormat="1" applyFont="1" applyFill="1"/>
    <xf numFmtId="4" fontId="24" fillId="3" borderId="0" xfId="0" applyNumberFormat="1" applyFont="1" applyFill="1" applyAlignment="1">
      <alignment wrapText="1"/>
    </xf>
    <xf numFmtId="0" fontId="24" fillId="3" borderId="0" xfId="0" applyFont="1" applyFill="1" applyAlignment="1">
      <alignment wrapText="1"/>
    </xf>
    <xf numFmtId="0" fontId="26"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21" fillId="0" borderId="1" xfId="0" applyFont="1" applyBorder="1" applyAlignment="1">
      <alignment horizontal="center" vertical="center" wrapText="1"/>
    </xf>
    <xf numFmtId="0" fontId="21" fillId="0" borderId="3" xfId="0" applyFont="1" applyBorder="1" applyAlignment="1">
      <alignment vertical="center" wrapText="1"/>
    </xf>
    <xf numFmtId="0" fontId="21" fillId="0" borderId="1" xfId="0" applyFont="1" applyBorder="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9" fillId="0" borderId="13" xfId="0" applyFont="1" applyBorder="1" applyAlignment="1">
      <alignment horizontal="center" vertical="center"/>
    </xf>
    <xf numFmtId="0" fontId="5" fillId="0" borderId="0" xfId="0" applyFont="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0" xfId="0" applyFont="1" applyFill="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9" xfId="0" applyFont="1" applyFill="1" applyBorder="1" applyAlignment="1">
      <alignment horizontal="center" vertical="center" wrapText="1"/>
    </xf>
    <xf numFmtId="9" fontId="5" fillId="3" borderId="2" xfId="0" applyNumberFormat="1" applyFont="1" applyFill="1" applyBorder="1" applyAlignment="1">
      <alignment horizontal="center" vertical="center" wrapText="1"/>
    </xf>
    <xf numFmtId="0" fontId="5" fillId="3" borderId="2" xfId="0" quotePrefix="1" applyFont="1" applyFill="1" applyBorder="1" applyAlignment="1">
      <alignment vertical="center" wrapText="1"/>
    </xf>
    <xf numFmtId="0" fontId="5" fillId="3" borderId="9" xfId="0" applyFont="1" applyFill="1" applyBorder="1" applyAlignment="1">
      <alignment vertical="center" wrapText="1"/>
    </xf>
    <xf numFmtId="0" fontId="5" fillId="3" borderId="3" xfId="0" applyFont="1" applyFill="1" applyBorder="1" applyAlignment="1">
      <alignment vertical="center" wrapText="1"/>
    </xf>
    <xf numFmtId="0" fontId="5" fillId="3" borderId="9"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0" xfId="0" applyFont="1" applyFill="1" applyBorder="1" applyAlignment="1">
      <alignment horizontal="center" vertical="center"/>
    </xf>
    <xf numFmtId="0" fontId="23" fillId="0" borderId="1"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85"/>
  <sheetViews>
    <sheetView workbookViewId="0">
      <selection activeCell="A5" sqref="A5:F5"/>
    </sheetView>
  </sheetViews>
  <sheetFormatPr defaultRowHeight="15.75" x14ac:dyDescent="0.25"/>
  <cols>
    <col min="1" max="1" width="9.140625" style="30"/>
    <col min="2" max="2" width="67.42578125" style="27" customWidth="1"/>
    <col min="3" max="3" width="13.42578125" customWidth="1"/>
    <col min="4" max="4" width="15.28515625" style="30" customWidth="1"/>
    <col min="5" max="5" width="15.42578125" style="30" customWidth="1"/>
    <col min="6" max="6" width="15.85546875" style="30" customWidth="1"/>
    <col min="7" max="10" width="17.28515625" hidden="1" customWidth="1"/>
  </cols>
  <sheetData>
    <row r="4" spans="1:10" ht="18.75" x14ac:dyDescent="0.25">
      <c r="A4" s="93" t="s">
        <v>0</v>
      </c>
      <c r="B4" s="93"/>
      <c r="C4" s="93"/>
      <c r="D4" s="93"/>
      <c r="E4" s="93"/>
      <c r="F4" s="93"/>
    </row>
    <row r="5" spans="1:10" ht="18.75" x14ac:dyDescent="0.25">
      <c r="A5" s="93" t="s">
        <v>114</v>
      </c>
      <c r="B5" s="93"/>
      <c r="C5" s="93"/>
      <c r="D5" s="93"/>
      <c r="E5" s="93"/>
      <c r="F5" s="93"/>
    </row>
    <row r="6" spans="1:10" ht="18.75" x14ac:dyDescent="0.25">
      <c r="A6" s="94" t="s">
        <v>113</v>
      </c>
      <c r="B6" s="94"/>
      <c r="C6" s="94"/>
      <c r="D6" s="94"/>
      <c r="E6" s="94"/>
      <c r="F6" s="94"/>
    </row>
    <row r="7" spans="1:10" ht="18.75" x14ac:dyDescent="0.25">
      <c r="A7" s="1"/>
    </row>
    <row r="8" spans="1:10" ht="23.25" customHeight="1" x14ac:dyDescent="0.25">
      <c r="A8" s="89" t="s">
        <v>1</v>
      </c>
      <c r="B8" s="95" t="s">
        <v>2</v>
      </c>
      <c r="C8" s="91" t="s">
        <v>93</v>
      </c>
      <c r="D8" s="90" t="s">
        <v>3</v>
      </c>
      <c r="E8" s="90"/>
      <c r="F8" s="90"/>
      <c r="G8" s="90"/>
      <c r="H8" s="90"/>
      <c r="I8" s="90"/>
      <c r="J8" s="90"/>
    </row>
    <row r="9" spans="1:10" ht="69" customHeight="1" x14ac:dyDescent="0.25">
      <c r="A9" s="89"/>
      <c r="B9" s="95"/>
      <c r="C9" s="92"/>
      <c r="D9" s="3" t="s">
        <v>92</v>
      </c>
      <c r="E9" s="3" t="s">
        <v>5</v>
      </c>
      <c r="F9" s="3" t="s">
        <v>4</v>
      </c>
      <c r="G9" s="3" t="s">
        <v>6</v>
      </c>
      <c r="H9" s="3" t="s">
        <v>7</v>
      </c>
      <c r="I9" s="3" t="s">
        <v>8</v>
      </c>
      <c r="J9" s="3" t="s">
        <v>9</v>
      </c>
    </row>
    <row r="10" spans="1:10" ht="16.5" x14ac:dyDescent="0.25">
      <c r="A10" s="17"/>
      <c r="B10" s="28" t="s">
        <v>10</v>
      </c>
      <c r="C10" s="2">
        <f>C11+C21+C28+C62+C66</f>
        <v>100</v>
      </c>
      <c r="D10" s="45" t="e">
        <f>'Chấm điểm Tổng thể'!#REF!</f>
        <v>#REF!</v>
      </c>
      <c r="E10" s="45">
        <f>'Điểm chấm VIỆT Nam) (2)'!E9</f>
        <v>98</v>
      </c>
      <c r="F10" s="45">
        <f>'Điểm chấm LAM SƠN) (3)'!E9</f>
        <v>99</v>
      </c>
      <c r="G10" s="2">
        <v>90</v>
      </c>
      <c r="H10" s="2">
        <v>84</v>
      </c>
      <c r="I10" s="2">
        <v>83</v>
      </c>
      <c r="J10" s="2">
        <v>81</v>
      </c>
    </row>
    <row r="11" spans="1:10" ht="31.5" x14ac:dyDescent="0.25">
      <c r="A11" s="21" t="s">
        <v>11</v>
      </c>
      <c r="B11" s="29" t="s">
        <v>12</v>
      </c>
      <c r="C11" s="21">
        <v>23</v>
      </c>
      <c r="D11" s="45" t="e">
        <f>'Chấm điểm Tổng thể'!#REF!</f>
        <v>#REF!</v>
      </c>
      <c r="E11" s="45">
        <f>'Điểm chấm VIỆT Nam) (2)'!E10</f>
        <v>22</v>
      </c>
      <c r="F11" s="45">
        <f>'Điểm chấm LAM SƠN) (3)'!E10</f>
        <v>22</v>
      </c>
      <c r="G11" s="2">
        <v>23</v>
      </c>
      <c r="H11" s="2">
        <v>22</v>
      </c>
      <c r="I11" s="2">
        <v>22</v>
      </c>
      <c r="J11" s="2">
        <v>23</v>
      </c>
    </row>
    <row r="12" spans="1:10" ht="19.5" x14ac:dyDescent="0.25">
      <c r="A12" s="22">
        <v>1</v>
      </c>
      <c r="B12" s="24" t="s">
        <v>13</v>
      </c>
      <c r="C12" s="22">
        <v>11</v>
      </c>
      <c r="D12" s="44" t="e">
        <f>'Chấm điểm Tổng thể'!#REF!</f>
        <v>#REF!</v>
      </c>
      <c r="E12" s="44">
        <f>'Điểm chấm VIỆT Nam) (2)'!E11</f>
        <v>11</v>
      </c>
      <c r="F12" s="44">
        <f>'Điểm chấm LAM SƠN) (3)'!E11</f>
        <v>11</v>
      </c>
      <c r="G12" s="5">
        <v>11</v>
      </c>
      <c r="H12" s="5">
        <v>11</v>
      </c>
      <c r="I12" s="5">
        <v>11</v>
      </c>
      <c r="J12" s="5">
        <v>11</v>
      </c>
    </row>
    <row r="13" spans="1:10" ht="31.5" x14ac:dyDescent="0.25">
      <c r="A13" s="18" t="s">
        <v>14</v>
      </c>
      <c r="B13" s="25" t="s">
        <v>15</v>
      </c>
      <c r="C13" s="18">
        <v>6</v>
      </c>
      <c r="D13" s="44" t="e">
        <f>'Chấm điểm Tổng thể'!#REF!</f>
        <v>#REF!</v>
      </c>
      <c r="E13" s="44">
        <f>'Điểm chấm VIỆT Nam) (2)'!E12</f>
        <v>6</v>
      </c>
      <c r="F13" s="44">
        <f>'Điểm chấm LAM SƠN) (3)'!E12</f>
        <v>6</v>
      </c>
      <c r="G13" s="5">
        <v>6</v>
      </c>
      <c r="H13" s="5">
        <v>6</v>
      </c>
      <c r="I13" s="5">
        <v>6</v>
      </c>
      <c r="J13" s="5">
        <v>6</v>
      </c>
    </row>
    <row r="14" spans="1:10" ht="31.5" x14ac:dyDescent="0.25">
      <c r="A14" s="18" t="s">
        <v>16</v>
      </c>
      <c r="B14" s="25" t="s">
        <v>94</v>
      </c>
      <c r="C14" s="18">
        <v>5</v>
      </c>
      <c r="D14" s="44" t="e">
        <f>'Chấm điểm Tổng thể'!#REF!</f>
        <v>#REF!</v>
      </c>
      <c r="E14" s="44">
        <f>'Điểm chấm VIỆT Nam) (2)'!E13</f>
        <v>5</v>
      </c>
      <c r="F14" s="44">
        <f>'Điểm chấm LAM SƠN) (3)'!E13</f>
        <v>5</v>
      </c>
      <c r="G14" s="5">
        <v>5</v>
      </c>
      <c r="H14" s="5">
        <v>5</v>
      </c>
      <c r="I14" s="5">
        <v>5</v>
      </c>
      <c r="J14" s="5">
        <v>5</v>
      </c>
    </row>
    <row r="15" spans="1:10" ht="19.5" x14ac:dyDescent="0.25">
      <c r="A15" s="22">
        <v>2</v>
      </c>
      <c r="B15" s="24" t="s">
        <v>17</v>
      </c>
      <c r="C15" s="22">
        <v>8</v>
      </c>
      <c r="D15" s="44" t="e">
        <f>'Chấm điểm Tổng thể'!#REF!</f>
        <v>#REF!</v>
      </c>
      <c r="E15" s="44">
        <f>'Điểm chấm VIỆT Nam) (2)'!E14</f>
        <v>8</v>
      </c>
      <c r="F15" s="44">
        <f>'Điểm chấm LAM SƠN) (3)'!E14</f>
        <v>8</v>
      </c>
      <c r="G15" s="5">
        <v>8</v>
      </c>
      <c r="H15" s="5">
        <v>8</v>
      </c>
      <c r="I15" s="5">
        <v>8</v>
      </c>
      <c r="J15" s="5">
        <v>8</v>
      </c>
    </row>
    <row r="16" spans="1:10" ht="31.5" x14ac:dyDescent="0.25">
      <c r="A16" s="18" t="s">
        <v>18</v>
      </c>
      <c r="B16" s="25" t="s">
        <v>19</v>
      </c>
      <c r="C16" s="18">
        <v>4</v>
      </c>
      <c r="D16" s="44" t="e">
        <f>'Chấm điểm Tổng thể'!#REF!</f>
        <v>#REF!</v>
      </c>
      <c r="E16" s="44">
        <f>'Điểm chấm VIỆT Nam) (2)'!E15</f>
        <v>4</v>
      </c>
      <c r="F16" s="44">
        <f>'Điểm chấm LAM SƠN) (3)'!E15</f>
        <v>4</v>
      </c>
      <c r="G16" s="5">
        <v>4</v>
      </c>
      <c r="H16" s="5">
        <v>4</v>
      </c>
      <c r="I16" s="5">
        <v>4</v>
      </c>
      <c r="J16" s="5">
        <v>4</v>
      </c>
    </row>
    <row r="17" spans="1:10" ht="31.5" x14ac:dyDescent="0.25">
      <c r="A17" s="18" t="s">
        <v>20</v>
      </c>
      <c r="B17" s="25" t="s">
        <v>21</v>
      </c>
      <c r="C17" s="18">
        <v>4</v>
      </c>
      <c r="D17" s="44" t="e">
        <f>'Chấm điểm Tổng thể'!#REF!</f>
        <v>#REF!</v>
      </c>
      <c r="E17" s="44">
        <f>'Điểm chấm VIỆT Nam) (2)'!E16</f>
        <v>4</v>
      </c>
      <c r="F17" s="44">
        <f>'Điểm chấm LAM SƠN) (3)'!E16</f>
        <v>4</v>
      </c>
      <c r="G17" s="5">
        <v>4</v>
      </c>
      <c r="H17" s="5">
        <v>4</v>
      </c>
      <c r="I17" s="5">
        <v>4</v>
      </c>
      <c r="J17" s="5">
        <v>4</v>
      </c>
    </row>
    <row r="18" spans="1:10" ht="19.5" x14ac:dyDescent="0.25">
      <c r="A18" s="22">
        <v>3</v>
      </c>
      <c r="B18" s="24" t="s">
        <v>22</v>
      </c>
      <c r="C18" s="22">
        <v>2</v>
      </c>
      <c r="D18" s="44" t="e">
        <f>'Chấm điểm Tổng thể'!#REF!</f>
        <v>#REF!</v>
      </c>
      <c r="E18" s="44">
        <f>'Điểm chấm VIỆT Nam) (2)'!E17</f>
        <v>2</v>
      </c>
      <c r="F18" s="44">
        <f>'Điểm chấm LAM SƠN) (3)'!E17</f>
        <v>2</v>
      </c>
      <c r="G18" s="5">
        <v>2</v>
      </c>
      <c r="H18" s="5">
        <v>2</v>
      </c>
      <c r="I18" s="5">
        <v>2</v>
      </c>
      <c r="J18" s="5">
        <v>2</v>
      </c>
    </row>
    <row r="19" spans="1:10" ht="31.5" x14ac:dyDescent="0.25">
      <c r="A19" s="39">
        <v>4</v>
      </c>
      <c r="B19" s="43" t="s">
        <v>23</v>
      </c>
      <c r="C19" s="39">
        <v>1</v>
      </c>
      <c r="D19" s="48" t="e">
        <f>'Chấm điểm Tổng thể'!#REF!</f>
        <v>#REF!</v>
      </c>
      <c r="E19" s="48">
        <f>'Điểm chấm VIỆT Nam) (2)'!E18</f>
        <v>0</v>
      </c>
      <c r="F19" s="48">
        <f>'Điểm chấm LAM SƠN) (3)'!E18</f>
        <v>0</v>
      </c>
      <c r="G19" s="5">
        <v>1</v>
      </c>
      <c r="H19" s="5">
        <v>0</v>
      </c>
      <c r="I19" s="5">
        <v>0</v>
      </c>
      <c r="J19" s="5">
        <v>1</v>
      </c>
    </row>
    <row r="20" spans="1:10" ht="19.5" x14ac:dyDescent="0.25">
      <c r="A20" s="22">
        <v>5</v>
      </c>
      <c r="B20" s="24" t="s">
        <v>24</v>
      </c>
      <c r="C20" s="22">
        <v>1</v>
      </c>
      <c r="D20" s="44" t="e">
        <f>'Chấm điểm Tổng thể'!#REF!</f>
        <v>#REF!</v>
      </c>
      <c r="E20" s="44">
        <f>'Điểm chấm VIỆT Nam) (2)'!E19</f>
        <v>1</v>
      </c>
      <c r="F20" s="44">
        <f>'Điểm chấm LAM SƠN) (3)'!E19</f>
        <v>1</v>
      </c>
      <c r="G20" s="5">
        <v>1</v>
      </c>
      <c r="H20" s="5">
        <v>1</v>
      </c>
      <c r="I20" s="5">
        <v>1</v>
      </c>
      <c r="J20" s="5">
        <v>1</v>
      </c>
    </row>
    <row r="21" spans="1:10" ht="31.5" x14ac:dyDescent="0.25">
      <c r="A21" s="21" t="s">
        <v>25</v>
      </c>
      <c r="B21" s="29" t="s">
        <v>106</v>
      </c>
      <c r="C21" s="21">
        <v>22</v>
      </c>
      <c r="D21" s="45" t="e">
        <f>'Chấm điểm Tổng thể'!#REF!</f>
        <v>#REF!</v>
      </c>
      <c r="E21" s="45">
        <f>'Điểm chấm VIỆT Nam) (2)'!E20</f>
        <v>22</v>
      </c>
      <c r="F21" s="45">
        <f>'Điểm chấm LAM SƠN) (3)'!E20</f>
        <v>22</v>
      </c>
      <c r="G21" s="2">
        <v>22</v>
      </c>
      <c r="H21" s="2">
        <v>22</v>
      </c>
      <c r="I21" s="2">
        <v>22</v>
      </c>
      <c r="J21" s="2">
        <v>22</v>
      </c>
    </row>
    <row r="22" spans="1:10" ht="31.5" x14ac:dyDescent="0.25">
      <c r="A22" s="18">
        <v>1</v>
      </c>
      <c r="B22" s="25" t="s">
        <v>26</v>
      </c>
      <c r="C22" s="23">
        <v>4</v>
      </c>
      <c r="D22" s="44" t="e">
        <f>'Chấm điểm Tổng thể'!#REF!</f>
        <v>#REF!</v>
      </c>
      <c r="E22" s="44">
        <f>'Điểm chấm VIỆT Nam) (2)'!E21</f>
        <v>4</v>
      </c>
      <c r="F22" s="44">
        <f>'Điểm chấm LAM SƠN) (3)'!E21</f>
        <v>4</v>
      </c>
      <c r="G22" s="5">
        <v>4</v>
      </c>
      <c r="H22" s="5">
        <v>4</v>
      </c>
      <c r="I22" s="5">
        <v>4</v>
      </c>
      <c r="J22" s="5">
        <v>4</v>
      </c>
    </row>
    <row r="23" spans="1:10" ht="63" x14ac:dyDescent="0.25">
      <c r="A23" s="18">
        <v>2</v>
      </c>
      <c r="B23" s="25" t="s">
        <v>27</v>
      </c>
      <c r="C23" s="23">
        <v>4</v>
      </c>
      <c r="D23" s="44" t="e">
        <f>'Chấm điểm Tổng thể'!#REF!</f>
        <v>#REF!</v>
      </c>
      <c r="E23" s="44">
        <f>'Điểm chấm VIỆT Nam) (2)'!E22</f>
        <v>4</v>
      </c>
      <c r="F23" s="44">
        <f>'Điểm chấm LAM SƠN) (3)'!E22</f>
        <v>4</v>
      </c>
      <c r="G23" s="5">
        <v>4</v>
      </c>
      <c r="H23" s="5">
        <v>4</v>
      </c>
      <c r="I23" s="5">
        <v>4</v>
      </c>
      <c r="J23" s="5">
        <v>4</v>
      </c>
    </row>
    <row r="24" spans="1:10" ht="31.5" x14ac:dyDescent="0.25">
      <c r="A24" s="18">
        <v>3</v>
      </c>
      <c r="B24" s="25" t="s">
        <v>28</v>
      </c>
      <c r="C24" s="18">
        <v>4</v>
      </c>
      <c r="D24" s="44" t="e">
        <f>'Chấm điểm Tổng thể'!#REF!</f>
        <v>#REF!</v>
      </c>
      <c r="E24" s="44">
        <f>'Điểm chấm VIỆT Nam) (2)'!E23</f>
        <v>4</v>
      </c>
      <c r="F24" s="44">
        <f>'Điểm chấm LAM SƠN) (3)'!E23</f>
        <v>4</v>
      </c>
      <c r="G24" s="5">
        <v>4</v>
      </c>
      <c r="H24" s="5">
        <v>4</v>
      </c>
      <c r="I24" s="5">
        <v>4</v>
      </c>
      <c r="J24" s="5">
        <v>4</v>
      </c>
    </row>
    <row r="25" spans="1:10" ht="47.25" x14ac:dyDescent="0.25">
      <c r="A25" s="18">
        <v>4</v>
      </c>
      <c r="B25" s="25" t="s">
        <v>29</v>
      </c>
      <c r="C25" s="18">
        <v>4</v>
      </c>
      <c r="D25" s="44" t="e">
        <f>'Chấm điểm Tổng thể'!#REF!</f>
        <v>#REF!</v>
      </c>
      <c r="E25" s="44">
        <f>'Điểm chấm VIỆT Nam) (2)'!E24</f>
        <v>4</v>
      </c>
      <c r="F25" s="44">
        <f>'Điểm chấm LAM SƠN) (3)'!E24</f>
        <v>4</v>
      </c>
      <c r="G25" s="5">
        <v>4</v>
      </c>
      <c r="H25" s="5">
        <v>4</v>
      </c>
      <c r="I25" s="5">
        <v>4</v>
      </c>
      <c r="J25" s="5">
        <v>4</v>
      </c>
    </row>
    <row r="26" spans="1:10" ht="31.5" x14ac:dyDescent="0.25">
      <c r="A26" s="18">
        <v>5</v>
      </c>
      <c r="B26" s="25" t="s">
        <v>30</v>
      </c>
      <c r="C26" s="18">
        <v>3</v>
      </c>
      <c r="D26" s="44" t="e">
        <f>'Chấm điểm Tổng thể'!#REF!</f>
        <v>#REF!</v>
      </c>
      <c r="E26" s="44">
        <f>'Điểm chấm VIỆT Nam) (2)'!E25</f>
        <v>3</v>
      </c>
      <c r="F26" s="44">
        <f>'Điểm chấm LAM SƠN) (3)'!E25</f>
        <v>3</v>
      </c>
      <c r="G26" s="5">
        <v>3</v>
      </c>
      <c r="H26" s="5">
        <v>3</v>
      </c>
      <c r="I26" s="5">
        <v>3</v>
      </c>
      <c r="J26" s="5">
        <v>3</v>
      </c>
    </row>
    <row r="27" spans="1:10" ht="31.5" x14ac:dyDescent="0.25">
      <c r="A27" s="18">
        <v>6</v>
      </c>
      <c r="B27" s="25" t="s">
        <v>31</v>
      </c>
      <c r="C27" s="18">
        <v>3</v>
      </c>
      <c r="D27" s="44" t="e">
        <f>'Chấm điểm Tổng thể'!#REF!</f>
        <v>#REF!</v>
      </c>
      <c r="E27" s="44">
        <f>'Điểm chấm VIỆT Nam) (2)'!E26</f>
        <v>3</v>
      </c>
      <c r="F27" s="44">
        <f>'Điểm chấm LAM SƠN) (3)'!E26</f>
        <v>3</v>
      </c>
      <c r="G27" s="5">
        <v>3</v>
      </c>
      <c r="H27" s="5">
        <v>3</v>
      </c>
      <c r="I27" s="5">
        <v>3</v>
      </c>
      <c r="J27" s="5">
        <v>3</v>
      </c>
    </row>
    <row r="28" spans="1:10" ht="18.75" x14ac:dyDescent="0.25">
      <c r="A28" s="21" t="s">
        <v>32</v>
      </c>
      <c r="B28" s="29" t="s">
        <v>33</v>
      </c>
      <c r="C28" s="31">
        <f>C29+C35+C41+C45+C49+C53+C58+C61</f>
        <v>45</v>
      </c>
      <c r="D28" s="45" t="e">
        <f>'Chấm điểm Tổng thể'!#REF!</f>
        <v>#REF!</v>
      </c>
      <c r="E28" s="45">
        <f>'Điểm chấm VIỆT Nam) (2)'!E27</f>
        <v>45</v>
      </c>
      <c r="F28" s="45">
        <f>'Điểm chấm LAM SƠN) (3)'!E27</f>
        <v>45</v>
      </c>
      <c r="G28" s="2">
        <v>39</v>
      </c>
      <c r="H28" s="2">
        <v>34</v>
      </c>
      <c r="I28" s="2">
        <v>33</v>
      </c>
      <c r="J28" s="2">
        <v>29</v>
      </c>
    </row>
    <row r="29" spans="1:10" ht="94.5" x14ac:dyDescent="0.25">
      <c r="A29" s="22">
        <v>1</v>
      </c>
      <c r="B29" s="24" t="s">
        <v>34</v>
      </c>
      <c r="C29" s="22">
        <v>6</v>
      </c>
      <c r="D29" s="44" t="e">
        <f>'Chấm điểm Tổng thể'!#REF!</f>
        <v>#REF!</v>
      </c>
      <c r="E29" s="44">
        <f>'Điểm chấm VIỆT Nam) (2)'!E28</f>
        <v>6</v>
      </c>
      <c r="F29" s="44">
        <f>'Điểm chấm LAM SƠN) (3)'!E28</f>
        <v>6</v>
      </c>
      <c r="G29" s="2">
        <v>3</v>
      </c>
      <c r="H29" s="3">
        <v>5</v>
      </c>
      <c r="I29" s="3">
        <v>3</v>
      </c>
      <c r="J29" s="3">
        <v>5</v>
      </c>
    </row>
    <row r="30" spans="1:10" ht="31.5" x14ac:dyDescent="0.25">
      <c r="A30" s="18" t="s">
        <v>14</v>
      </c>
      <c r="B30" s="25" t="s">
        <v>35</v>
      </c>
      <c r="C30" s="18">
        <v>2</v>
      </c>
      <c r="D30" s="44" t="e">
        <f>'Chấm điểm Tổng thể'!#REF!</f>
        <v>#REF!</v>
      </c>
      <c r="E30" s="44">
        <f>'Điểm chấm VIỆT Nam) (2)'!E29</f>
        <v>0</v>
      </c>
      <c r="F30" s="44">
        <f>'Điểm chấm LAM SƠN) (3)'!E29</f>
        <v>0</v>
      </c>
      <c r="G30" s="6"/>
      <c r="H30" s="6"/>
      <c r="I30" s="6"/>
      <c r="J30" s="6"/>
    </row>
    <row r="31" spans="1:10" ht="18.75" x14ac:dyDescent="0.25">
      <c r="A31" s="18" t="s">
        <v>16</v>
      </c>
      <c r="B31" s="25" t="s">
        <v>36</v>
      </c>
      <c r="C31" s="18">
        <v>3</v>
      </c>
      <c r="D31" s="44" t="e">
        <f>'Chấm điểm Tổng thể'!#REF!</f>
        <v>#REF!</v>
      </c>
      <c r="E31" s="44">
        <f>'Điểm chấm VIỆT Nam) (2)'!E30</f>
        <v>0</v>
      </c>
      <c r="F31" s="44">
        <f>'Điểm chấm LAM SƠN) (3)'!E30</f>
        <v>0</v>
      </c>
      <c r="G31" s="7">
        <v>3</v>
      </c>
      <c r="H31" s="6"/>
      <c r="I31" s="7">
        <v>3</v>
      </c>
      <c r="J31" s="7">
        <v>3</v>
      </c>
    </row>
    <row r="32" spans="1:10" ht="18.75" x14ac:dyDescent="0.25">
      <c r="A32" s="18" t="s">
        <v>37</v>
      </c>
      <c r="B32" s="25" t="s">
        <v>38</v>
      </c>
      <c r="C32" s="18">
        <v>4</v>
      </c>
      <c r="D32" s="44" t="e">
        <f>'Chấm điểm Tổng thể'!#REF!</f>
        <v>#REF!</v>
      </c>
      <c r="E32" s="44">
        <f>'Điểm chấm VIỆT Nam) (2)'!E31</f>
        <v>0</v>
      </c>
      <c r="F32" s="44">
        <f>'Điểm chấm LAM SƠN) (3)'!E31</f>
        <v>0</v>
      </c>
      <c r="G32" s="6"/>
      <c r="H32" s="6"/>
      <c r="I32" s="6"/>
      <c r="J32" s="6"/>
    </row>
    <row r="33" spans="1:10" ht="18.75" x14ac:dyDescent="0.25">
      <c r="A33" s="18" t="s">
        <v>39</v>
      </c>
      <c r="B33" s="25" t="s">
        <v>40</v>
      </c>
      <c r="C33" s="18">
        <v>5</v>
      </c>
      <c r="D33" s="44" t="e">
        <f>'Chấm điểm Tổng thể'!#REF!</f>
        <v>#REF!</v>
      </c>
      <c r="E33" s="44">
        <f>'Điểm chấm VIỆT Nam) (2)'!E32</f>
        <v>0</v>
      </c>
      <c r="F33" s="44">
        <f>'Điểm chấm LAM SƠN) (3)'!E32</f>
        <v>0</v>
      </c>
      <c r="G33" s="7"/>
      <c r="H33" s="7">
        <v>5</v>
      </c>
      <c r="I33" s="7"/>
      <c r="J33" s="7"/>
    </row>
    <row r="34" spans="1:10" ht="18.75" x14ac:dyDescent="0.25">
      <c r="A34" s="18" t="s">
        <v>41</v>
      </c>
      <c r="B34" s="25" t="s">
        <v>42</v>
      </c>
      <c r="C34" s="18">
        <v>6</v>
      </c>
      <c r="D34" s="44" t="e">
        <f>'Chấm điểm Tổng thể'!#REF!</f>
        <v>#REF!</v>
      </c>
      <c r="E34" s="44">
        <f>'Điểm chấm VIỆT Nam) (2)'!E33</f>
        <v>6</v>
      </c>
      <c r="F34" s="44">
        <f>'Điểm chấm LAM SƠN) (3)'!E33</f>
        <v>6</v>
      </c>
      <c r="G34" s="6"/>
      <c r="H34" s="6"/>
      <c r="I34" s="6"/>
      <c r="J34" s="6"/>
    </row>
    <row r="35" spans="1:10" ht="110.25" x14ac:dyDescent="0.25">
      <c r="A35" s="22">
        <v>2</v>
      </c>
      <c r="B35" s="24" t="s">
        <v>99</v>
      </c>
      <c r="C35" s="22">
        <v>18</v>
      </c>
      <c r="D35" s="44" t="e">
        <f>'Chấm điểm Tổng thể'!#REF!</f>
        <v>#REF!</v>
      </c>
      <c r="E35" s="44">
        <f>'Điểm chấm VIỆT Nam) (2)'!E34</f>
        <v>18</v>
      </c>
      <c r="F35" s="44">
        <f>'Điểm chấm LAM SƠN) (3)'!E34</f>
        <v>18</v>
      </c>
      <c r="G35" s="2">
        <v>18</v>
      </c>
      <c r="H35" s="3">
        <v>12</v>
      </c>
      <c r="I35" s="3">
        <v>16</v>
      </c>
      <c r="J35" s="3">
        <v>10</v>
      </c>
    </row>
    <row r="36" spans="1:10" ht="18.75" x14ac:dyDescent="0.25">
      <c r="A36" s="18" t="s">
        <v>18</v>
      </c>
      <c r="B36" s="25" t="s">
        <v>43</v>
      </c>
      <c r="C36" s="18">
        <v>10</v>
      </c>
      <c r="D36" s="44" t="e">
        <f>'Chấm điểm Tổng thể'!#REF!</f>
        <v>#REF!</v>
      </c>
      <c r="E36" s="44">
        <f>'Điểm chấm VIỆT Nam) (2)'!E35</f>
        <v>0</v>
      </c>
      <c r="F36" s="44">
        <f>'Điểm chấm LAM SƠN) (3)'!E35</f>
        <v>0</v>
      </c>
      <c r="G36" s="7"/>
      <c r="H36" s="7">
        <v>12</v>
      </c>
      <c r="I36" s="7"/>
      <c r="J36" s="7"/>
    </row>
    <row r="37" spans="1:10" ht="18.75" x14ac:dyDescent="0.25">
      <c r="A37" s="18" t="s">
        <v>20</v>
      </c>
      <c r="B37" s="25" t="s">
        <v>44</v>
      </c>
      <c r="C37" s="18">
        <v>12</v>
      </c>
      <c r="D37" s="44" t="e">
        <f>'Chấm điểm Tổng thể'!#REF!</f>
        <v>#REF!</v>
      </c>
      <c r="E37" s="44">
        <f>'Điểm chấm VIỆT Nam) (2)'!E36</f>
        <v>0</v>
      </c>
      <c r="F37" s="44">
        <f>'Điểm chấm LAM SƠN) (3)'!E36</f>
        <v>0</v>
      </c>
      <c r="G37" s="8"/>
      <c r="H37" s="8"/>
      <c r="I37" s="8"/>
      <c r="J37" s="8"/>
    </row>
    <row r="38" spans="1:10" ht="18.75" x14ac:dyDescent="0.25">
      <c r="A38" s="18" t="s">
        <v>45</v>
      </c>
      <c r="B38" s="25" t="s">
        <v>46</v>
      </c>
      <c r="C38" s="18">
        <v>14</v>
      </c>
      <c r="D38" s="44" t="e">
        <f>'Chấm điểm Tổng thể'!#REF!</f>
        <v>#REF!</v>
      </c>
      <c r="E38" s="44">
        <f>'Điểm chấm VIỆT Nam) (2)'!E37</f>
        <v>0</v>
      </c>
      <c r="F38" s="44">
        <f>'Điểm chấm LAM SƠN) (3)'!E37</f>
        <v>0</v>
      </c>
      <c r="G38" s="8"/>
      <c r="H38" s="8"/>
      <c r="I38" s="7">
        <v>16</v>
      </c>
      <c r="J38" s="8"/>
    </row>
    <row r="39" spans="1:10" ht="18.75" x14ac:dyDescent="0.25">
      <c r="A39" s="18" t="s">
        <v>47</v>
      </c>
      <c r="B39" s="25" t="s">
        <v>48</v>
      </c>
      <c r="C39" s="18">
        <v>16</v>
      </c>
      <c r="D39" s="44" t="e">
        <f>'Chấm điểm Tổng thể'!#REF!</f>
        <v>#REF!</v>
      </c>
      <c r="E39" s="44">
        <f>'Điểm chấm VIỆT Nam) (2)'!E38</f>
        <v>0</v>
      </c>
      <c r="F39" s="44">
        <f>'Điểm chấm LAM SƠN) (3)'!E38</f>
        <v>0</v>
      </c>
      <c r="G39" s="7">
        <v>18</v>
      </c>
      <c r="H39" s="8"/>
      <c r="I39" s="8"/>
      <c r="J39" s="8"/>
    </row>
    <row r="40" spans="1:10" ht="18.75" x14ac:dyDescent="0.25">
      <c r="A40" s="18" t="s">
        <v>49</v>
      </c>
      <c r="B40" s="25" t="s">
        <v>50</v>
      </c>
      <c r="C40" s="18">
        <v>18</v>
      </c>
      <c r="D40" s="44" t="e">
        <f>'Chấm điểm Tổng thể'!#REF!</f>
        <v>#REF!</v>
      </c>
      <c r="E40" s="44">
        <f>'Điểm chấm VIỆT Nam) (2)'!E39</f>
        <v>18</v>
      </c>
      <c r="F40" s="44">
        <f>'Điểm chấm LAM SƠN) (3)'!E39</f>
        <v>18</v>
      </c>
      <c r="G40" s="2">
        <v>5</v>
      </c>
      <c r="H40" s="3">
        <v>5</v>
      </c>
      <c r="I40" s="3">
        <v>5</v>
      </c>
      <c r="J40" s="3">
        <v>5</v>
      </c>
    </row>
    <row r="41" spans="1:10" ht="94.5" x14ac:dyDescent="0.25">
      <c r="A41" s="22">
        <v>3</v>
      </c>
      <c r="B41" s="24" t="s">
        <v>100</v>
      </c>
      <c r="C41" s="22">
        <v>5</v>
      </c>
      <c r="D41" s="44" t="e">
        <f>'Chấm điểm Tổng thể'!#REF!</f>
        <v>#REF!</v>
      </c>
      <c r="E41" s="44">
        <f>'Điểm chấm VIỆT Nam) (2)'!E40</f>
        <v>5</v>
      </c>
      <c r="F41" s="44">
        <f>'Điểm chấm LAM SƠN) (3)'!E40</f>
        <v>5</v>
      </c>
      <c r="G41" s="6"/>
      <c r="H41" s="6"/>
      <c r="I41" s="6"/>
      <c r="J41" s="6"/>
    </row>
    <row r="42" spans="1:10" ht="18.75" x14ac:dyDescent="0.25">
      <c r="A42" s="18" t="s">
        <v>51</v>
      </c>
      <c r="B42" s="25" t="s">
        <v>52</v>
      </c>
      <c r="C42" s="18">
        <v>3</v>
      </c>
      <c r="D42" s="44" t="e">
        <f>'Chấm điểm Tổng thể'!#REF!</f>
        <v>#REF!</v>
      </c>
      <c r="E42" s="44">
        <f>'Điểm chấm VIỆT Nam) (2)'!E41</f>
        <v>0</v>
      </c>
      <c r="F42" s="44">
        <f>'Điểm chấm LAM SƠN) (3)'!E41</f>
        <v>0</v>
      </c>
      <c r="G42" s="7">
        <v>5</v>
      </c>
      <c r="H42" s="7">
        <v>5</v>
      </c>
      <c r="I42" s="7">
        <v>5</v>
      </c>
      <c r="J42" s="7">
        <v>5</v>
      </c>
    </row>
    <row r="43" spans="1:10" ht="18.75" x14ac:dyDescent="0.25">
      <c r="A43" s="18" t="s">
        <v>53</v>
      </c>
      <c r="B43" s="25" t="s">
        <v>54</v>
      </c>
      <c r="C43" s="18">
        <v>4</v>
      </c>
      <c r="D43" s="44" t="e">
        <f>'Chấm điểm Tổng thể'!#REF!</f>
        <v>#REF!</v>
      </c>
      <c r="E43" s="44">
        <f>'Điểm chấm VIỆT Nam) (2)'!E42</f>
        <v>0</v>
      </c>
      <c r="F43" s="44">
        <f>'Điểm chấm LAM SƠN) (3)'!E42</f>
        <v>0</v>
      </c>
      <c r="G43" s="2">
        <v>3</v>
      </c>
      <c r="H43" s="3">
        <v>2</v>
      </c>
      <c r="I43" s="3">
        <v>1</v>
      </c>
      <c r="J43" s="3">
        <v>2</v>
      </c>
    </row>
    <row r="44" spans="1:10" ht="18.75" x14ac:dyDescent="0.25">
      <c r="A44" s="18" t="s">
        <v>55</v>
      </c>
      <c r="B44" s="25" t="s">
        <v>56</v>
      </c>
      <c r="C44" s="18">
        <v>5</v>
      </c>
      <c r="D44" s="44" t="e">
        <f>'Chấm điểm Tổng thể'!#REF!</f>
        <v>#REF!</v>
      </c>
      <c r="E44" s="44">
        <f>'Điểm chấm VIỆT Nam) (2)'!E43</f>
        <v>5</v>
      </c>
      <c r="F44" s="44">
        <f>'Điểm chấm LAM SƠN) (3)'!E43</f>
        <v>5</v>
      </c>
      <c r="G44" s="7"/>
      <c r="H44" s="7"/>
      <c r="I44" s="7">
        <v>1</v>
      </c>
      <c r="J44" s="7"/>
    </row>
    <row r="45" spans="1:10" ht="31.5" x14ac:dyDescent="0.25">
      <c r="A45" s="22">
        <v>4</v>
      </c>
      <c r="B45" s="24" t="s">
        <v>101</v>
      </c>
      <c r="C45" s="22">
        <v>3</v>
      </c>
      <c r="D45" s="44" t="e">
        <f>'Chấm điểm Tổng thể'!#REF!</f>
        <v>#REF!</v>
      </c>
      <c r="E45" s="44">
        <f>'Điểm chấm VIỆT Nam) (2)'!E44</f>
        <v>3</v>
      </c>
      <c r="F45" s="44">
        <f>'Điểm chấm LAM SƠN) (3)'!E44</f>
        <v>3</v>
      </c>
      <c r="G45" s="20">
        <f t="shared" ref="G45:J45" si="0">G46+G47+G48</f>
        <v>4</v>
      </c>
      <c r="H45" s="20">
        <f t="shared" si="0"/>
        <v>4</v>
      </c>
      <c r="I45" s="20">
        <f t="shared" si="0"/>
        <v>4</v>
      </c>
      <c r="J45" s="20">
        <f t="shared" si="0"/>
        <v>4</v>
      </c>
    </row>
    <row r="46" spans="1:10" ht="18.75" x14ac:dyDescent="0.25">
      <c r="A46" s="18" t="s">
        <v>57</v>
      </c>
      <c r="B46" s="25" t="s">
        <v>58</v>
      </c>
      <c r="C46" s="18">
        <v>1</v>
      </c>
      <c r="D46" s="44" t="e">
        <f>'Chấm điểm Tổng thể'!#REF!</f>
        <v>#REF!</v>
      </c>
      <c r="E46" s="44">
        <f>'Điểm chấm VIỆT Nam) (2)'!E45</f>
        <v>0</v>
      </c>
      <c r="F46" s="44">
        <f>'Điểm chấm LAM SƠN) (3)'!E45</f>
        <v>0</v>
      </c>
      <c r="G46" s="2">
        <v>4</v>
      </c>
      <c r="H46" s="3">
        <v>4</v>
      </c>
      <c r="I46" s="3">
        <v>2</v>
      </c>
      <c r="J46" s="3">
        <v>4</v>
      </c>
    </row>
    <row r="47" spans="1:10" ht="18.75" x14ac:dyDescent="0.25">
      <c r="A47" s="18" t="s">
        <v>59</v>
      </c>
      <c r="B47" s="25" t="s">
        <v>60</v>
      </c>
      <c r="C47" s="18">
        <v>2</v>
      </c>
      <c r="D47" s="44" t="e">
        <f>'Chấm điểm Tổng thể'!#REF!</f>
        <v>#REF!</v>
      </c>
      <c r="E47" s="44">
        <f>'Điểm chấm VIỆT Nam) (2)'!E46</f>
        <v>0</v>
      </c>
      <c r="F47" s="44">
        <f>'Điểm chấm LAM SƠN) (3)'!E46</f>
        <v>0</v>
      </c>
      <c r="G47" s="6"/>
      <c r="H47" s="6"/>
      <c r="I47" s="7">
        <v>2</v>
      </c>
      <c r="J47" s="6"/>
    </row>
    <row r="48" spans="1:10" ht="18.75" x14ac:dyDescent="0.25">
      <c r="A48" s="18" t="s">
        <v>61</v>
      </c>
      <c r="B48" s="25" t="s">
        <v>62</v>
      </c>
      <c r="C48" s="18">
        <v>3</v>
      </c>
      <c r="D48" s="44" t="e">
        <f>'Chấm điểm Tổng thể'!#REF!</f>
        <v>#REF!</v>
      </c>
      <c r="E48" s="44">
        <f>'Điểm chấm VIỆT Nam) (2)'!E47</f>
        <v>3</v>
      </c>
      <c r="F48" s="44">
        <f>'Điểm chấm LAM SƠN) (3)'!E47</f>
        <v>3</v>
      </c>
      <c r="G48" s="6"/>
      <c r="H48" s="6"/>
      <c r="I48" s="6"/>
      <c r="J48" s="6"/>
    </row>
    <row r="49" spans="1:10" ht="110.25" x14ac:dyDescent="0.25">
      <c r="A49" s="22">
        <v>5</v>
      </c>
      <c r="B49" s="24" t="s">
        <v>102</v>
      </c>
      <c r="C49" s="22">
        <v>4</v>
      </c>
      <c r="D49" s="44" t="e">
        <f>'Chấm điểm Tổng thể'!#REF!</f>
        <v>#REF!</v>
      </c>
      <c r="E49" s="44">
        <f>'Điểm chấm VIỆT Nam) (2)'!E48</f>
        <v>4</v>
      </c>
      <c r="F49" s="44">
        <f>'Điểm chấm LAM SƠN) (3)'!E48</f>
        <v>4</v>
      </c>
      <c r="G49" s="7">
        <v>4</v>
      </c>
      <c r="H49" s="11">
        <v>4</v>
      </c>
      <c r="I49" s="12"/>
      <c r="J49" s="11">
        <v>4</v>
      </c>
    </row>
    <row r="50" spans="1:10" ht="18.75" x14ac:dyDescent="0.25">
      <c r="A50" s="18" t="s">
        <v>63</v>
      </c>
      <c r="B50" s="25" t="s">
        <v>64</v>
      </c>
      <c r="C50" s="18">
        <v>2</v>
      </c>
      <c r="D50" s="44" t="e">
        <f>'Chấm điểm Tổng thể'!#REF!</f>
        <v>#REF!</v>
      </c>
      <c r="E50" s="44">
        <f>'Điểm chấm VIỆT Nam) (2)'!E49</f>
        <v>0</v>
      </c>
      <c r="F50" s="44">
        <f>'Điểm chấm LAM SƠN) (3)'!E49</f>
        <v>0</v>
      </c>
      <c r="G50" s="7">
        <v>2</v>
      </c>
      <c r="H50" s="7">
        <v>2</v>
      </c>
      <c r="I50" s="7">
        <v>2</v>
      </c>
      <c r="J50" s="7">
        <v>2</v>
      </c>
    </row>
    <row r="51" spans="1:10" ht="18.75" x14ac:dyDescent="0.25">
      <c r="A51" s="18" t="s">
        <v>65</v>
      </c>
      <c r="B51" s="25" t="s">
        <v>66</v>
      </c>
      <c r="C51" s="18">
        <v>3</v>
      </c>
      <c r="D51" s="44" t="e">
        <f>'Chấm điểm Tổng thể'!#REF!</f>
        <v>#REF!</v>
      </c>
      <c r="E51" s="44">
        <f>'Điểm chấm VIỆT Nam) (2)'!E50</f>
        <v>0</v>
      </c>
      <c r="F51" s="44">
        <f>'Điểm chấm LAM SƠN) (3)'!E50</f>
        <v>0</v>
      </c>
      <c r="G51" s="6"/>
      <c r="H51" s="6"/>
      <c r="I51" s="6"/>
      <c r="J51" s="6"/>
    </row>
    <row r="52" spans="1:10" ht="18.75" x14ac:dyDescent="0.25">
      <c r="A52" s="18" t="s">
        <v>67</v>
      </c>
      <c r="B52" s="25" t="s">
        <v>68</v>
      </c>
      <c r="C52" s="18">
        <v>4</v>
      </c>
      <c r="D52" s="44" t="e">
        <f>'Chấm điểm Tổng thể'!#REF!</f>
        <v>#REF!</v>
      </c>
      <c r="E52" s="44">
        <f>'Điểm chấm VIỆT Nam) (2)'!E51</f>
        <v>4</v>
      </c>
      <c r="F52" s="44">
        <f>'Điểm chấm LAM SƠN) (3)'!E51</f>
        <v>4</v>
      </c>
      <c r="G52" s="6"/>
      <c r="H52" s="6"/>
      <c r="I52" s="6"/>
      <c r="J52" s="6"/>
    </row>
    <row r="53" spans="1:10" ht="47.25" x14ac:dyDescent="0.25">
      <c r="A53" s="22">
        <v>6</v>
      </c>
      <c r="B53" s="29" t="s">
        <v>103</v>
      </c>
      <c r="C53" s="22">
        <v>5</v>
      </c>
      <c r="D53" s="44" t="e">
        <f>'Chấm điểm Tổng thể'!#REF!</f>
        <v>#REF!</v>
      </c>
      <c r="E53" s="44">
        <f>'Điểm chấm VIỆT Nam) (2)'!E52</f>
        <v>5</v>
      </c>
      <c r="F53" s="44">
        <f>'Điểm chấm LAM SƠN) (3)'!E52</f>
        <v>5</v>
      </c>
      <c r="G53" s="6"/>
      <c r="H53" s="6"/>
      <c r="I53" s="6"/>
      <c r="J53" s="6"/>
    </row>
    <row r="54" spans="1:10" ht="18.75" x14ac:dyDescent="0.25">
      <c r="A54" s="18" t="s">
        <v>69</v>
      </c>
      <c r="B54" s="25" t="s">
        <v>95</v>
      </c>
      <c r="C54" s="18">
        <v>2</v>
      </c>
      <c r="D54" s="44" t="e">
        <f>'Chấm điểm Tổng thể'!#REF!</f>
        <v>#REF!</v>
      </c>
      <c r="E54" s="44">
        <f>'Điểm chấm VIỆT Nam) (2)'!E53</f>
        <v>0</v>
      </c>
      <c r="F54" s="44">
        <f>'Điểm chấm LAM SƠN) (3)'!E53</f>
        <v>0</v>
      </c>
      <c r="G54" s="5"/>
      <c r="H54" s="5"/>
      <c r="I54" s="5"/>
      <c r="J54" s="5"/>
    </row>
    <row r="55" spans="1:10" ht="18.75" x14ac:dyDescent="0.25">
      <c r="A55" s="18" t="s">
        <v>70</v>
      </c>
      <c r="B55" s="25" t="s">
        <v>96</v>
      </c>
      <c r="C55" s="18">
        <v>3</v>
      </c>
      <c r="D55" s="44" t="e">
        <f>'Chấm điểm Tổng thể'!#REF!</f>
        <v>#REF!</v>
      </c>
      <c r="E55" s="44">
        <f>'Điểm chấm VIỆT Nam) (2)'!E54</f>
        <v>0</v>
      </c>
      <c r="F55" s="44">
        <f>'Điểm chấm LAM SƠN) (3)'!E54</f>
        <v>0</v>
      </c>
      <c r="G55" s="7">
        <v>3</v>
      </c>
      <c r="H55" s="7">
        <v>3</v>
      </c>
      <c r="I55" s="7">
        <v>3</v>
      </c>
      <c r="J55" s="7">
        <v>3</v>
      </c>
    </row>
    <row r="56" spans="1:10" ht="18.75" x14ac:dyDescent="0.25">
      <c r="A56" s="18" t="s">
        <v>71</v>
      </c>
      <c r="B56" s="25" t="s">
        <v>97</v>
      </c>
      <c r="C56" s="18">
        <v>4</v>
      </c>
      <c r="D56" s="44" t="e">
        <f>'Chấm điểm Tổng thể'!#REF!</f>
        <v>#REF!</v>
      </c>
      <c r="E56" s="44">
        <f>'Điểm chấm VIỆT Nam) (2)'!E55</f>
        <v>0</v>
      </c>
      <c r="F56" s="44">
        <f>'Điểm chấm LAM SƠN) (3)'!E55</f>
        <v>0</v>
      </c>
      <c r="G56" s="5">
        <v>1</v>
      </c>
      <c r="H56" s="5">
        <v>1</v>
      </c>
      <c r="I56" s="5">
        <v>1</v>
      </c>
      <c r="J56" s="5"/>
    </row>
    <row r="57" spans="1:10" ht="18.75" x14ac:dyDescent="0.25">
      <c r="A57" s="18" t="s">
        <v>72</v>
      </c>
      <c r="B57" s="25" t="s">
        <v>73</v>
      </c>
      <c r="C57" s="18">
        <v>5</v>
      </c>
      <c r="D57" s="44" t="e">
        <f>'Chấm điểm Tổng thể'!#REF!</f>
        <v>#REF!</v>
      </c>
      <c r="E57" s="44">
        <f>'Điểm chấm VIỆT Nam) (2)'!E56</f>
        <v>5</v>
      </c>
      <c r="F57" s="44">
        <f>'Điểm chấm LAM SƠN) (3)'!E56</f>
        <v>5</v>
      </c>
      <c r="G57" s="2">
        <v>5</v>
      </c>
      <c r="H57" s="3">
        <v>4</v>
      </c>
      <c r="I57" s="3">
        <v>5</v>
      </c>
      <c r="J57" s="3">
        <v>5</v>
      </c>
    </row>
    <row r="58" spans="1:10" ht="31.5" x14ac:dyDescent="0.25">
      <c r="A58" s="22">
        <v>7</v>
      </c>
      <c r="B58" s="24" t="s">
        <v>98</v>
      </c>
      <c r="C58" s="22">
        <v>3</v>
      </c>
      <c r="D58" s="44" t="e">
        <f>'Chấm điểm Tổng thể'!#REF!</f>
        <v>#REF!</v>
      </c>
      <c r="E58" s="44">
        <f>'Điểm chấm VIỆT Nam) (2)'!E57</f>
        <v>3</v>
      </c>
      <c r="F58" s="44">
        <f>'Điểm chấm LAM SƠN) (3)'!E57</f>
        <v>3</v>
      </c>
      <c r="G58" s="6"/>
      <c r="H58" s="6"/>
      <c r="I58" s="6"/>
      <c r="J58" s="6"/>
    </row>
    <row r="59" spans="1:10" ht="18.75" x14ac:dyDescent="0.25">
      <c r="A59" s="18" t="s">
        <v>74</v>
      </c>
      <c r="B59" s="25" t="s">
        <v>75</v>
      </c>
      <c r="C59" s="18">
        <v>2</v>
      </c>
      <c r="D59" s="44" t="e">
        <f>'Chấm điểm Tổng thể'!#REF!</f>
        <v>#REF!</v>
      </c>
      <c r="E59" s="44">
        <f>'Điểm chấm VIỆT Nam) (2)'!E58</f>
        <v>0</v>
      </c>
      <c r="F59" s="44">
        <f>'Điểm chấm LAM SƠN) (3)'!E58</f>
        <v>0</v>
      </c>
      <c r="G59" s="7"/>
      <c r="H59" s="7">
        <v>4</v>
      </c>
      <c r="I59" s="7"/>
      <c r="J59" s="7"/>
    </row>
    <row r="60" spans="1:10" ht="18.75" x14ac:dyDescent="0.25">
      <c r="A60" s="18" t="s">
        <v>76</v>
      </c>
      <c r="B60" s="25" t="s">
        <v>77</v>
      </c>
      <c r="C60" s="18">
        <v>3</v>
      </c>
      <c r="D60" s="44" t="e">
        <f>'Chấm điểm Tổng thể'!#REF!</f>
        <v>#REF!</v>
      </c>
      <c r="E60" s="44">
        <f>'Điểm chấm VIỆT Nam) (2)'!E59</f>
        <v>3</v>
      </c>
      <c r="F60" s="44">
        <f>'Điểm chấm LAM SƠN) (3)'!E59</f>
        <v>3</v>
      </c>
      <c r="G60" s="7">
        <v>5</v>
      </c>
      <c r="H60" s="13"/>
      <c r="I60" s="11">
        <v>5</v>
      </c>
      <c r="J60" s="11">
        <v>5</v>
      </c>
    </row>
    <row r="61" spans="1:10" ht="31.5" x14ac:dyDescent="0.25">
      <c r="A61" s="39">
        <v>8</v>
      </c>
      <c r="B61" s="40" t="s">
        <v>78</v>
      </c>
      <c r="C61" s="41">
        <v>1</v>
      </c>
      <c r="D61" s="44" t="e">
        <f>'Chấm điểm Tổng thể'!#REF!</f>
        <v>#REF!</v>
      </c>
      <c r="E61" s="44">
        <f>'Điểm chấm VIỆT Nam) (2)'!E60</f>
        <v>1</v>
      </c>
      <c r="F61" s="44">
        <f>'Điểm chấm LAM SƠN) (3)'!E60</f>
        <v>1</v>
      </c>
      <c r="G61" s="2">
        <v>1</v>
      </c>
      <c r="H61" s="3">
        <v>2</v>
      </c>
      <c r="I61" s="3">
        <v>1</v>
      </c>
      <c r="J61" s="3">
        <v>2</v>
      </c>
    </row>
    <row r="62" spans="1:10" ht="31.5" x14ac:dyDescent="0.25">
      <c r="A62" s="21" t="s">
        <v>79</v>
      </c>
      <c r="B62" s="29" t="s">
        <v>107</v>
      </c>
      <c r="C62" s="21">
        <v>5</v>
      </c>
      <c r="D62" s="45" t="e">
        <f>'Chấm điểm Tổng thể'!#REF!</f>
        <v>#REF!</v>
      </c>
      <c r="E62" s="45">
        <f>'Điểm chấm VIỆT Nam) (2)'!E61</f>
        <v>5</v>
      </c>
      <c r="F62" s="45">
        <f>'Điểm chấm LAM SƠN) (3)'!E61</f>
        <v>5</v>
      </c>
      <c r="G62" s="5"/>
      <c r="H62" s="5">
        <v>1.5</v>
      </c>
      <c r="I62" s="5">
        <v>1</v>
      </c>
      <c r="J62" s="5">
        <v>2</v>
      </c>
    </row>
    <row r="63" spans="1:10" ht="18.75" x14ac:dyDescent="0.25">
      <c r="A63" s="18">
        <v>1</v>
      </c>
      <c r="B63" s="25" t="s">
        <v>80</v>
      </c>
      <c r="C63" s="18">
        <v>3</v>
      </c>
      <c r="D63" s="44" t="e">
        <f>'Chấm điểm Tổng thể'!#REF!</f>
        <v>#REF!</v>
      </c>
      <c r="E63" s="44">
        <f>'Điểm chấm VIỆT Nam) (2)'!E62</f>
        <v>0</v>
      </c>
      <c r="F63" s="44">
        <f>'Điểm chấm LAM SƠN) (3)'!E62</f>
        <v>0</v>
      </c>
      <c r="G63" s="7"/>
      <c r="H63" s="7"/>
      <c r="I63" s="7"/>
      <c r="J63" s="7"/>
    </row>
    <row r="64" spans="1:10" ht="52.5" customHeight="1" x14ac:dyDescent="0.25">
      <c r="A64" s="18">
        <v>2</v>
      </c>
      <c r="B64" s="25" t="s">
        <v>81</v>
      </c>
      <c r="C64" s="18">
        <v>4</v>
      </c>
      <c r="D64" s="44" t="e">
        <f>'Chấm điểm Tổng thể'!#REF!</f>
        <v>#REF!</v>
      </c>
      <c r="E64" s="44">
        <f>'Điểm chấm VIỆT Nam) (2)'!E63</f>
        <v>0</v>
      </c>
      <c r="F64" s="44">
        <f>'Điểm chấm LAM SƠN) (3)'!E63</f>
        <v>0</v>
      </c>
      <c r="G64" s="7"/>
      <c r="H64" s="7"/>
      <c r="I64" s="7"/>
      <c r="J64" s="7"/>
    </row>
    <row r="65" spans="1:10" ht="55.5" customHeight="1" x14ac:dyDescent="0.25">
      <c r="A65" s="18">
        <v>3</v>
      </c>
      <c r="B65" s="25" t="s">
        <v>82</v>
      </c>
      <c r="C65" s="18">
        <v>5</v>
      </c>
      <c r="D65" s="44" t="e">
        <f>'Chấm điểm Tổng thể'!#REF!</f>
        <v>#REF!</v>
      </c>
      <c r="E65" s="44">
        <f>'Điểm chấm VIỆT Nam) (2)'!E64</f>
        <v>5</v>
      </c>
      <c r="F65" s="44">
        <f>'Điểm chấm LAM SƠN) (3)'!E64</f>
        <v>5</v>
      </c>
      <c r="G65" s="7"/>
      <c r="H65" s="7" t="s">
        <v>84</v>
      </c>
      <c r="I65" s="7"/>
      <c r="J65" s="7"/>
    </row>
    <row r="66" spans="1:10" ht="47.25" x14ac:dyDescent="0.25">
      <c r="A66" s="21" t="s">
        <v>83</v>
      </c>
      <c r="B66" s="29" t="s">
        <v>108</v>
      </c>
      <c r="C66" s="22">
        <v>5</v>
      </c>
      <c r="D66" s="45" t="e">
        <f>'Chấm điểm Tổng thể'!#REF!</f>
        <v>#REF!</v>
      </c>
      <c r="E66" s="45">
        <f>'Điểm chấm VIỆT Nam) (2)'!E65</f>
        <v>4</v>
      </c>
      <c r="F66" s="45">
        <f>'Điểm chấm LAM SƠN) (3)'!E65</f>
        <v>5</v>
      </c>
      <c r="G66" s="7"/>
      <c r="H66" s="7"/>
      <c r="I66" s="7" t="s">
        <v>85</v>
      </c>
      <c r="J66" s="7"/>
    </row>
    <row r="67" spans="1:10" ht="204.75" x14ac:dyDescent="0.25">
      <c r="A67" s="21">
        <v>1</v>
      </c>
      <c r="B67" s="26" t="s">
        <v>104</v>
      </c>
      <c r="C67" s="21">
        <v>2</v>
      </c>
      <c r="D67" s="44" t="e">
        <f>'Chấm điểm Tổng thể'!#REF!</f>
        <v>#REF!</v>
      </c>
      <c r="E67" s="44">
        <f>'Điểm chấm VIỆT Nam) (2)'!E66</f>
        <v>1.5</v>
      </c>
      <c r="F67" s="44">
        <f>'Điểm chấm LAM SƠN) (3)'!E66</f>
        <v>2</v>
      </c>
      <c r="G67" s="7"/>
      <c r="H67" s="7"/>
      <c r="I67" s="7"/>
      <c r="J67" s="7" t="s">
        <v>86</v>
      </c>
    </row>
    <row r="68" spans="1:10" ht="215.25" customHeight="1" x14ac:dyDescent="0.25">
      <c r="A68" s="21">
        <v>2</v>
      </c>
      <c r="B68" s="25" t="s">
        <v>105</v>
      </c>
      <c r="C68" s="21">
        <v>1.5</v>
      </c>
      <c r="D68" s="44" t="e">
        <f>'Chấm điểm Tổng thể'!#REF!</f>
        <v>#REF!</v>
      </c>
      <c r="E68" s="44">
        <f>'Điểm chấm VIỆT Nam) (2)'!E67</f>
        <v>1</v>
      </c>
      <c r="F68" s="44">
        <f>'Điểm chấm LAM SƠN) (3)'!E67</f>
        <v>1.5</v>
      </c>
      <c r="G68" s="5" t="s">
        <v>85</v>
      </c>
      <c r="H68" s="5"/>
      <c r="I68" s="5"/>
      <c r="J68" s="5"/>
    </row>
    <row r="69" spans="1:10" ht="63" x14ac:dyDescent="0.25">
      <c r="A69" s="21">
        <v>3</v>
      </c>
      <c r="B69" s="26" t="s">
        <v>109</v>
      </c>
      <c r="C69" s="21">
        <v>1.5</v>
      </c>
      <c r="D69" s="44" t="e">
        <f>'Chấm điểm Tổng thể'!#REF!</f>
        <v>#REF!</v>
      </c>
      <c r="E69" s="44">
        <f>'Điểm chấm VIỆT Nam) (2)'!E68</f>
        <v>1.5</v>
      </c>
      <c r="F69" s="44">
        <f>'Điểm chấm LAM SƠN) (3)'!E68</f>
        <v>1.5</v>
      </c>
      <c r="G69" s="5"/>
      <c r="H69" s="5" t="s">
        <v>86</v>
      </c>
      <c r="I69" s="5"/>
      <c r="J69" s="5"/>
    </row>
    <row r="70" spans="1:10" ht="16.5" x14ac:dyDescent="0.25">
      <c r="A70" s="92" t="s">
        <v>87</v>
      </c>
      <c r="B70" s="96" t="s">
        <v>88</v>
      </c>
      <c r="C70" s="16" t="s">
        <v>91</v>
      </c>
      <c r="D70" s="14" t="s">
        <v>91</v>
      </c>
      <c r="E70" s="14" t="s">
        <v>91</v>
      </c>
      <c r="F70" s="14" t="s">
        <v>91</v>
      </c>
      <c r="G70" s="89" t="s">
        <v>91</v>
      </c>
      <c r="H70" s="89" t="s">
        <v>91</v>
      </c>
      <c r="I70" s="2" t="s">
        <v>89</v>
      </c>
      <c r="J70" s="89" t="s">
        <v>91</v>
      </c>
    </row>
    <row r="71" spans="1:10" ht="16.5" x14ac:dyDescent="0.25">
      <c r="A71" s="89"/>
      <c r="B71" s="97"/>
      <c r="C71" s="4"/>
      <c r="D71" s="2"/>
      <c r="E71" s="14"/>
      <c r="F71" s="2"/>
      <c r="G71" s="89"/>
      <c r="H71" s="89"/>
      <c r="I71" s="2" t="s">
        <v>90</v>
      </c>
      <c r="J71" s="89"/>
    </row>
    <row r="72" spans="1:10" ht="18.75" x14ac:dyDescent="0.25">
      <c r="A72" s="1"/>
    </row>
    <row r="75" spans="1:10" x14ac:dyDescent="0.25">
      <c r="F75" s="30">
        <f>17.5/22.64*100</f>
        <v>77.296819787985854</v>
      </c>
    </row>
    <row r="76" spans="1:10" x14ac:dyDescent="0.25">
      <c r="F76" s="30">
        <f>100-F75</f>
        <v>22.703180212014146</v>
      </c>
    </row>
    <row r="77" spans="1:10" x14ac:dyDescent="0.25">
      <c r="F77" s="30">
        <f>17.5+2.4+0.3+3</f>
        <v>23.2</v>
      </c>
    </row>
    <row r="79" spans="1:10" x14ac:dyDescent="0.25">
      <c r="F79" s="36">
        <f>18112000/226400000</f>
        <v>0.08</v>
      </c>
    </row>
    <row r="80" spans="1:10" x14ac:dyDescent="0.25">
      <c r="F80" s="30">
        <f>3000000/1.1</f>
        <v>2727272.7272727271</v>
      </c>
    </row>
    <row r="81" spans="2:6" x14ac:dyDescent="0.25">
      <c r="F81" s="30">
        <f>16300000/22640000</f>
        <v>0.71996466431095407</v>
      </c>
    </row>
    <row r="82" spans="2:6" x14ac:dyDescent="0.25">
      <c r="E82" s="35">
        <f>F82+F81</f>
        <v>2356364.3563283007</v>
      </c>
      <c r="F82" s="37">
        <f>2592000/1.1</f>
        <v>2356363.6363636362</v>
      </c>
    </row>
    <row r="84" spans="2:6" ht="18" x14ac:dyDescent="0.25">
      <c r="B84" s="46">
        <v>1305618111</v>
      </c>
    </row>
    <row r="85" spans="2:6" x14ac:dyDescent="0.25">
      <c r="B85" s="27">
        <f>B84*0.1</f>
        <v>130561811.10000001</v>
      </c>
    </row>
  </sheetData>
  <autoFilter ref="A10:J71"/>
  <mergeCells count="12">
    <mergeCell ref="H70:H71"/>
    <mergeCell ref="J70:J71"/>
    <mergeCell ref="D8:J8"/>
    <mergeCell ref="C8:C9"/>
    <mergeCell ref="A4:F4"/>
    <mergeCell ref="A5:F5"/>
    <mergeCell ref="A6:F6"/>
    <mergeCell ref="A8:A9"/>
    <mergeCell ref="B8:B9"/>
    <mergeCell ref="A70:A71"/>
    <mergeCell ref="B70:B71"/>
    <mergeCell ref="G70:G7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tabSelected="1" zoomScale="85" zoomScaleNormal="85" workbookViewId="0">
      <pane ySplit="7" topLeftCell="A8" activePane="bottomLeft" state="frozen"/>
      <selection pane="bottomLeft" activeCell="K6" sqref="K6"/>
    </sheetView>
  </sheetViews>
  <sheetFormatPr defaultRowHeight="16.5" x14ac:dyDescent="0.25"/>
  <cols>
    <col min="1" max="1" width="7.140625" style="55" customWidth="1"/>
    <col min="2" max="2" width="63.28515625" style="53" customWidth="1"/>
    <col min="3" max="3" width="15.140625" style="53" customWidth="1"/>
    <col min="4" max="4" width="20.7109375" style="55" customWidth="1"/>
    <col min="5" max="5" width="18.85546875" style="55" customWidth="1"/>
    <col min="6" max="7" width="17.5703125" style="55" customWidth="1"/>
    <col min="8" max="9" width="9.140625" style="82"/>
    <col min="10" max="16384" width="9.140625" style="53"/>
  </cols>
  <sheetData>
    <row r="1" spans="1:9" s="88" customFormat="1" ht="17.25" x14ac:dyDescent="0.3">
      <c r="A1" s="101" t="s">
        <v>0</v>
      </c>
      <c r="B1" s="101"/>
      <c r="C1" s="101"/>
      <c r="D1" s="101"/>
      <c r="E1" s="101"/>
      <c r="F1" s="101"/>
      <c r="G1" s="101"/>
    </row>
    <row r="2" spans="1:9" s="88" customFormat="1" ht="17.25" x14ac:dyDescent="0.3">
      <c r="A2" s="101" t="s">
        <v>144</v>
      </c>
      <c r="B2" s="101"/>
      <c r="C2" s="101"/>
      <c r="D2" s="101"/>
      <c r="E2" s="101"/>
      <c r="F2" s="101"/>
      <c r="G2" s="101"/>
    </row>
    <row r="3" spans="1:9" s="88" customFormat="1" ht="22.5" customHeight="1" x14ac:dyDescent="0.3">
      <c r="A3" s="100" t="s">
        <v>145</v>
      </c>
      <c r="B3" s="100"/>
      <c r="C3" s="100"/>
      <c r="D3" s="100"/>
      <c r="E3" s="100"/>
      <c r="F3" s="100"/>
      <c r="G3" s="100"/>
    </row>
    <row r="4" spans="1:9" s="68" customFormat="1" ht="36.75" customHeight="1" x14ac:dyDescent="0.25">
      <c r="A4" s="98" t="s">
        <v>1</v>
      </c>
      <c r="B4" s="98" t="s">
        <v>2</v>
      </c>
      <c r="C4" s="98" t="s">
        <v>93</v>
      </c>
      <c r="D4" s="102" t="s">
        <v>5</v>
      </c>
      <c r="E4" s="103"/>
      <c r="F4" s="98" t="s">
        <v>136</v>
      </c>
      <c r="G4" s="98"/>
      <c r="H4" s="83"/>
      <c r="I4" s="83"/>
    </row>
    <row r="5" spans="1:9" ht="30" customHeight="1" x14ac:dyDescent="0.25">
      <c r="A5" s="98"/>
      <c r="B5" s="98"/>
      <c r="C5" s="98"/>
      <c r="D5" s="98" t="s">
        <v>3</v>
      </c>
      <c r="E5" s="98"/>
      <c r="F5" s="98" t="s">
        <v>3</v>
      </c>
      <c r="G5" s="98"/>
    </row>
    <row r="6" spans="1:9" ht="48" customHeight="1" x14ac:dyDescent="0.25">
      <c r="A6" s="98"/>
      <c r="B6" s="98"/>
      <c r="C6" s="98"/>
      <c r="D6" s="79" t="s">
        <v>110</v>
      </c>
      <c r="E6" s="79" t="s">
        <v>111</v>
      </c>
      <c r="F6" s="79" t="s">
        <v>110</v>
      </c>
      <c r="G6" s="79" t="s">
        <v>111</v>
      </c>
    </row>
    <row r="7" spans="1:9" ht="29.25" customHeight="1" x14ac:dyDescent="0.25">
      <c r="A7" s="79"/>
      <c r="B7" s="79" t="s">
        <v>10</v>
      </c>
      <c r="C7" s="79">
        <f>C8+C18+C25+C59+C63</f>
        <v>100</v>
      </c>
      <c r="D7" s="79">
        <f t="shared" ref="D7:G7" si="0">D8+D18+D25+D59+D63</f>
        <v>100</v>
      </c>
      <c r="E7" s="79">
        <f t="shared" si="0"/>
        <v>98.5</v>
      </c>
      <c r="F7" s="79">
        <f t="shared" si="0"/>
        <v>99</v>
      </c>
      <c r="G7" s="79">
        <f t="shared" si="0"/>
        <v>99</v>
      </c>
    </row>
    <row r="8" spans="1:9" ht="33" x14ac:dyDescent="0.25">
      <c r="A8" s="79" t="s">
        <v>11</v>
      </c>
      <c r="B8" s="62" t="s">
        <v>12</v>
      </c>
      <c r="C8" s="79">
        <v>23</v>
      </c>
      <c r="D8" s="79">
        <f t="shared" ref="D8:G8" si="1">D9+D12+D15+D16+D17</f>
        <v>23</v>
      </c>
      <c r="E8" s="79">
        <f t="shared" si="1"/>
        <v>23</v>
      </c>
      <c r="F8" s="79">
        <f t="shared" si="1"/>
        <v>22</v>
      </c>
      <c r="G8" s="79">
        <f t="shared" si="1"/>
        <v>22</v>
      </c>
    </row>
    <row r="9" spans="1:9" s="67" customFormat="1" ht="34.5" customHeight="1" x14ac:dyDescent="0.3">
      <c r="A9" s="52">
        <v>1</v>
      </c>
      <c r="B9" s="61" t="s">
        <v>13</v>
      </c>
      <c r="C9" s="52">
        <v>11</v>
      </c>
      <c r="D9" s="52">
        <f t="shared" ref="D9:G9" si="2">D10+D11</f>
        <v>11</v>
      </c>
      <c r="E9" s="52">
        <f t="shared" si="2"/>
        <v>11</v>
      </c>
      <c r="F9" s="52">
        <f t="shared" si="2"/>
        <v>11</v>
      </c>
      <c r="G9" s="52">
        <f t="shared" si="2"/>
        <v>11</v>
      </c>
      <c r="H9" s="84"/>
      <c r="I9" s="84"/>
    </row>
    <row r="10" spans="1:9" ht="33" x14ac:dyDescent="0.25">
      <c r="A10" s="50" t="s">
        <v>14</v>
      </c>
      <c r="B10" s="63" t="s">
        <v>15</v>
      </c>
      <c r="C10" s="50">
        <v>6</v>
      </c>
      <c r="D10" s="50">
        <v>6</v>
      </c>
      <c r="E10" s="50">
        <v>6</v>
      </c>
      <c r="F10" s="50">
        <v>6</v>
      </c>
      <c r="G10" s="50">
        <v>6</v>
      </c>
    </row>
    <row r="11" spans="1:9" ht="41.25" customHeight="1" x14ac:dyDescent="0.25">
      <c r="A11" s="50" t="s">
        <v>16</v>
      </c>
      <c r="B11" s="63" t="s">
        <v>94</v>
      </c>
      <c r="C11" s="50">
        <v>5</v>
      </c>
      <c r="D11" s="50">
        <v>5</v>
      </c>
      <c r="E11" s="50">
        <v>5</v>
      </c>
      <c r="F11" s="50">
        <v>5</v>
      </c>
      <c r="G11" s="50">
        <v>5</v>
      </c>
    </row>
    <row r="12" spans="1:9" s="67" customFormat="1" ht="28.5" customHeight="1" x14ac:dyDescent="0.3">
      <c r="A12" s="52">
        <v>2</v>
      </c>
      <c r="B12" s="61" t="s">
        <v>17</v>
      </c>
      <c r="C12" s="52">
        <v>8</v>
      </c>
      <c r="D12" s="52">
        <f t="shared" ref="D12:G12" si="3">D13+D14</f>
        <v>8</v>
      </c>
      <c r="E12" s="52">
        <f t="shared" si="3"/>
        <v>8</v>
      </c>
      <c r="F12" s="52">
        <f t="shared" si="3"/>
        <v>8</v>
      </c>
      <c r="G12" s="52">
        <f t="shared" si="3"/>
        <v>8</v>
      </c>
      <c r="H12" s="84"/>
      <c r="I12" s="84"/>
    </row>
    <row r="13" spans="1:9" ht="49.5" x14ac:dyDescent="0.25">
      <c r="A13" s="50" t="s">
        <v>18</v>
      </c>
      <c r="B13" s="63" t="s">
        <v>19</v>
      </c>
      <c r="C13" s="50">
        <v>4</v>
      </c>
      <c r="D13" s="50">
        <v>4</v>
      </c>
      <c r="E13" s="50">
        <v>4</v>
      </c>
      <c r="F13" s="50">
        <v>4</v>
      </c>
      <c r="G13" s="50">
        <v>4</v>
      </c>
    </row>
    <row r="14" spans="1:9" ht="49.5" x14ac:dyDescent="0.25">
      <c r="A14" s="50" t="s">
        <v>20</v>
      </c>
      <c r="B14" s="63" t="s">
        <v>21</v>
      </c>
      <c r="C14" s="50">
        <v>4</v>
      </c>
      <c r="D14" s="50">
        <v>4</v>
      </c>
      <c r="E14" s="50">
        <v>4</v>
      </c>
      <c r="F14" s="50">
        <v>4</v>
      </c>
      <c r="G14" s="50">
        <v>4</v>
      </c>
    </row>
    <row r="15" spans="1:9" s="67" customFormat="1" ht="25.5" customHeight="1" x14ac:dyDescent="0.3">
      <c r="A15" s="52">
        <v>3</v>
      </c>
      <c r="B15" s="61" t="s">
        <v>22</v>
      </c>
      <c r="C15" s="52">
        <v>2</v>
      </c>
      <c r="D15" s="52">
        <f>D16+D17</f>
        <v>2</v>
      </c>
      <c r="E15" s="52">
        <f>E16+E17</f>
        <v>2</v>
      </c>
      <c r="F15" s="52">
        <v>2</v>
      </c>
      <c r="G15" s="52">
        <v>2</v>
      </c>
      <c r="H15" s="84"/>
      <c r="I15" s="84"/>
    </row>
    <row r="16" spans="1:9" s="67" customFormat="1" ht="34.5" x14ac:dyDescent="0.3">
      <c r="A16" s="52">
        <v>4</v>
      </c>
      <c r="B16" s="61" t="s">
        <v>23</v>
      </c>
      <c r="C16" s="52">
        <v>1</v>
      </c>
      <c r="D16" s="52">
        <v>1</v>
      </c>
      <c r="E16" s="52">
        <v>1</v>
      </c>
      <c r="F16" s="52">
        <v>0</v>
      </c>
      <c r="G16" s="52">
        <v>0</v>
      </c>
      <c r="H16" s="84"/>
      <c r="I16" s="84"/>
    </row>
    <row r="17" spans="1:9" s="67" customFormat="1" ht="22.5" customHeight="1" x14ac:dyDescent="0.3">
      <c r="A17" s="52">
        <v>5</v>
      </c>
      <c r="B17" s="61" t="s">
        <v>24</v>
      </c>
      <c r="C17" s="52">
        <v>1</v>
      </c>
      <c r="D17" s="52">
        <v>1</v>
      </c>
      <c r="E17" s="52">
        <v>1</v>
      </c>
      <c r="F17" s="52">
        <v>1</v>
      </c>
      <c r="G17" s="52">
        <v>1</v>
      </c>
      <c r="H17" s="84"/>
      <c r="I17" s="84"/>
    </row>
    <row r="18" spans="1:9" s="68" customFormat="1" ht="34.5" x14ac:dyDescent="0.25">
      <c r="A18" s="79" t="s">
        <v>25</v>
      </c>
      <c r="B18" s="62" t="s">
        <v>139</v>
      </c>
      <c r="C18" s="79">
        <v>22</v>
      </c>
      <c r="D18" s="79">
        <f t="shared" ref="D18:G18" si="4">D19+D20+D21+D22+D23+D24</f>
        <v>22</v>
      </c>
      <c r="E18" s="79">
        <f t="shared" si="4"/>
        <v>22</v>
      </c>
      <c r="F18" s="79">
        <f t="shared" si="4"/>
        <v>22</v>
      </c>
      <c r="G18" s="79">
        <f t="shared" si="4"/>
        <v>22</v>
      </c>
      <c r="H18" s="83"/>
      <c r="I18" s="83"/>
    </row>
    <row r="19" spans="1:9" ht="49.5" x14ac:dyDescent="0.25">
      <c r="A19" s="50">
        <v>1</v>
      </c>
      <c r="B19" s="63" t="s">
        <v>26</v>
      </c>
      <c r="C19" s="51">
        <v>4</v>
      </c>
      <c r="D19" s="51">
        <v>4</v>
      </c>
      <c r="E19" s="51">
        <v>4</v>
      </c>
      <c r="F19" s="51">
        <v>4</v>
      </c>
      <c r="G19" s="51">
        <v>4</v>
      </c>
    </row>
    <row r="20" spans="1:9" ht="82.5" x14ac:dyDescent="0.25">
      <c r="A20" s="50">
        <v>2</v>
      </c>
      <c r="B20" s="63" t="s">
        <v>27</v>
      </c>
      <c r="C20" s="51">
        <v>4</v>
      </c>
      <c r="D20" s="51">
        <v>4</v>
      </c>
      <c r="E20" s="51">
        <v>4</v>
      </c>
      <c r="F20" s="51">
        <v>4</v>
      </c>
      <c r="G20" s="51">
        <v>4</v>
      </c>
    </row>
    <row r="21" spans="1:9" ht="33" x14ac:dyDescent="0.25">
      <c r="A21" s="50">
        <v>3</v>
      </c>
      <c r="B21" s="63" t="s">
        <v>28</v>
      </c>
      <c r="C21" s="50">
        <v>4</v>
      </c>
      <c r="D21" s="51">
        <v>4</v>
      </c>
      <c r="E21" s="51">
        <v>4</v>
      </c>
      <c r="F21" s="51">
        <v>4</v>
      </c>
      <c r="G21" s="51">
        <v>4</v>
      </c>
    </row>
    <row r="22" spans="1:9" ht="49.5" x14ac:dyDescent="0.25">
      <c r="A22" s="50">
        <v>4</v>
      </c>
      <c r="B22" s="63" t="s">
        <v>29</v>
      </c>
      <c r="C22" s="50">
        <v>4</v>
      </c>
      <c r="D22" s="51">
        <v>4</v>
      </c>
      <c r="E22" s="51">
        <v>4</v>
      </c>
      <c r="F22" s="51">
        <v>4</v>
      </c>
      <c r="G22" s="51">
        <v>4</v>
      </c>
    </row>
    <row r="23" spans="1:9" ht="33" x14ac:dyDescent="0.25">
      <c r="A23" s="50">
        <v>5</v>
      </c>
      <c r="B23" s="63" t="s">
        <v>30</v>
      </c>
      <c r="C23" s="50">
        <v>3</v>
      </c>
      <c r="D23" s="51">
        <v>3</v>
      </c>
      <c r="E23" s="51">
        <v>3</v>
      </c>
      <c r="F23" s="51">
        <v>3</v>
      </c>
      <c r="G23" s="51">
        <v>3</v>
      </c>
    </row>
    <row r="24" spans="1:9" ht="49.5" x14ac:dyDescent="0.25">
      <c r="A24" s="50">
        <v>6</v>
      </c>
      <c r="B24" s="63" t="s">
        <v>31</v>
      </c>
      <c r="C24" s="50">
        <v>3</v>
      </c>
      <c r="D24" s="51">
        <v>3</v>
      </c>
      <c r="E24" s="51">
        <v>3</v>
      </c>
      <c r="F24" s="51">
        <v>3</v>
      </c>
      <c r="G24" s="51">
        <v>3</v>
      </c>
    </row>
    <row r="25" spans="1:9" ht="33" x14ac:dyDescent="0.25">
      <c r="A25" s="79" t="s">
        <v>32</v>
      </c>
      <c r="B25" s="62" t="s">
        <v>33</v>
      </c>
      <c r="C25" s="79">
        <f t="shared" ref="C25:G25" si="5">C26+C32+C38+C42+C46+C50+C55+C58</f>
        <v>45</v>
      </c>
      <c r="D25" s="79">
        <f t="shared" si="5"/>
        <v>45</v>
      </c>
      <c r="E25" s="79">
        <f t="shared" si="5"/>
        <v>45</v>
      </c>
      <c r="F25" s="79">
        <f t="shared" si="5"/>
        <v>45</v>
      </c>
      <c r="G25" s="79">
        <f t="shared" si="5"/>
        <v>45</v>
      </c>
    </row>
    <row r="26" spans="1:9" s="67" customFormat="1" ht="103.5" x14ac:dyDescent="0.3">
      <c r="A26" s="52">
        <v>1</v>
      </c>
      <c r="B26" s="61" t="s">
        <v>34</v>
      </c>
      <c r="C26" s="52">
        <v>6</v>
      </c>
      <c r="D26" s="52">
        <f t="shared" ref="D26:G26" si="6">SUM(D27:D31)</f>
        <v>6</v>
      </c>
      <c r="E26" s="52">
        <f t="shared" si="6"/>
        <v>6</v>
      </c>
      <c r="F26" s="52">
        <f t="shared" si="6"/>
        <v>6</v>
      </c>
      <c r="G26" s="52">
        <f t="shared" si="6"/>
        <v>6</v>
      </c>
      <c r="H26" s="84"/>
      <c r="I26" s="84"/>
    </row>
    <row r="27" spans="1:9" ht="33" x14ac:dyDescent="0.25">
      <c r="A27" s="50" t="s">
        <v>14</v>
      </c>
      <c r="B27" s="63" t="s">
        <v>35</v>
      </c>
      <c r="C27" s="50">
        <v>2</v>
      </c>
      <c r="D27" s="50">
        <v>0</v>
      </c>
      <c r="E27" s="57"/>
      <c r="F27" s="50">
        <v>0</v>
      </c>
      <c r="G27" s="57"/>
    </row>
    <row r="28" spans="1:9" ht="28.5" customHeight="1" x14ac:dyDescent="0.25">
      <c r="A28" s="50" t="s">
        <v>16</v>
      </c>
      <c r="B28" s="63" t="s">
        <v>36</v>
      </c>
      <c r="C28" s="50">
        <v>3</v>
      </c>
      <c r="D28" s="50">
        <v>0</v>
      </c>
      <c r="E28" s="57"/>
      <c r="F28" s="50">
        <v>0</v>
      </c>
      <c r="G28" s="57"/>
    </row>
    <row r="29" spans="1:9" ht="30" customHeight="1" x14ac:dyDescent="0.25">
      <c r="A29" s="50" t="s">
        <v>37</v>
      </c>
      <c r="B29" s="63" t="s">
        <v>38</v>
      </c>
      <c r="C29" s="50">
        <v>4</v>
      </c>
      <c r="D29" s="50">
        <v>0</v>
      </c>
      <c r="E29" s="57"/>
      <c r="F29" s="50">
        <v>0</v>
      </c>
      <c r="G29" s="57"/>
    </row>
    <row r="30" spans="1:9" ht="30" customHeight="1" x14ac:dyDescent="0.25">
      <c r="A30" s="50" t="s">
        <v>39</v>
      </c>
      <c r="B30" s="63" t="s">
        <v>40</v>
      </c>
      <c r="C30" s="50">
        <v>5</v>
      </c>
      <c r="D30" s="50">
        <v>0</v>
      </c>
      <c r="E30" s="51"/>
      <c r="F30" s="50">
        <v>0</v>
      </c>
      <c r="G30" s="51"/>
    </row>
    <row r="31" spans="1:9" ht="30" customHeight="1" x14ac:dyDescent="0.25">
      <c r="A31" s="50" t="s">
        <v>41</v>
      </c>
      <c r="B31" s="63" t="s">
        <v>42</v>
      </c>
      <c r="C31" s="50">
        <v>6</v>
      </c>
      <c r="D31" s="50">
        <v>6</v>
      </c>
      <c r="E31" s="50">
        <v>6</v>
      </c>
      <c r="F31" s="50">
        <v>6</v>
      </c>
      <c r="G31" s="50">
        <v>6</v>
      </c>
    </row>
    <row r="32" spans="1:9" s="67" customFormat="1" ht="138" x14ac:dyDescent="0.3">
      <c r="A32" s="52">
        <v>2</v>
      </c>
      <c r="B32" s="61" t="s">
        <v>99</v>
      </c>
      <c r="C32" s="52">
        <v>18</v>
      </c>
      <c r="D32" s="52">
        <f t="shared" ref="D32:G32" si="7">D33+D34+D35+D36+D37</f>
        <v>18</v>
      </c>
      <c r="E32" s="52">
        <f t="shared" si="7"/>
        <v>18</v>
      </c>
      <c r="F32" s="52">
        <f t="shared" si="7"/>
        <v>18</v>
      </c>
      <c r="G32" s="52">
        <f t="shared" si="7"/>
        <v>18</v>
      </c>
      <c r="H32" s="84"/>
      <c r="I32" s="84"/>
    </row>
    <row r="33" spans="1:9" ht="20.25" customHeight="1" x14ac:dyDescent="0.25">
      <c r="A33" s="50" t="s">
        <v>18</v>
      </c>
      <c r="B33" s="63" t="s">
        <v>43</v>
      </c>
      <c r="C33" s="50">
        <v>10</v>
      </c>
      <c r="D33" s="50">
        <v>0</v>
      </c>
      <c r="E33" s="51"/>
      <c r="F33" s="50">
        <v>0</v>
      </c>
      <c r="G33" s="51"/>
    </row>
    <row r="34" spans="1:9" ht="20.25" customHeight="1" x14ac:dyDescent="0.25">
      <c r="A34" s="50" t="s">
        <v>20</v>
      </c>
      <c r="B34" s="63" t="s">
        <v>44</v>
      </c>
      <c r="C34" s="50">
        <v>12</v>
      </c>
      <c r="D34" s="50">
        <v>0</v>
      </c>
      <c r="E34" s="58"/>
      <c r="F34" s="50">
        <v>0</v>
      </c>
      <c r="G34" s="58"/>
    </row>
    <row r="35" spans="1:9" ht="20.25" customHeight="1" x14ac:dyDescent="0.25">
      <c r="A35" s="50" t="s">
        <v>45</v>
      </c>
      <c r="B35" s="63" t="s">
        <v>46</v>
      </c>
      <c r="C35" s="50">
        <v>14</v>
      </c>
      <c r="D35" s="50">
        <v>0</v>
      </c>
      <c r="E35" s="58"/>
      <c r="F35" s="50">
        <v>0</v>
      </c>
      <c r="G35" s="58"/>
    </row>
    <row r="36" spans="1:9" ht="20.25" customHeight="1" x14ac:dyDescent="0.25">
      <c r="A36" s="50" t="s">
        <v>47</v>
      </c>
      <c r="B36" s="63" t="s">
        <v>48</v>
      </c>
      <c r="C36" s="50">
        <v>16</v>
      </c>
      <c r="D36" s="50">
        <v>0</v>
      </c>
      <c r="E36" s="58"/>
      <c r="F36" s="50">
        <v>0</v>
      </c>
      <c r="G36" s="58"/>
    </row>
    <row r="37" spans="1:9" ht="20.25" customHeight="1" x14ac:dyDescent="0.25">
      <c r="A37" s="50" t="s">
        <v>49</v>
      </c>
      <c r="B37" s="63" t="s">
        <v>50</v>
      </c>
      <c r="C37" s="50">
        <v>18</v>
      </c>
      <c r="D37" s="50">
        <v>18</v>
      </c>
      <c r="E37" s="50">
        <v>18</v>
      </c>
      <c r="F37" s="50">
        <v>18</v>
      </c>
      <c r="G37" s="50">
        <v>18</v>
      </c>
    </row>
    <row r="38" spans="1:9" s="67" customFormat="1" ht="126" customHeight="1" x14ac:dyDescent="0.3">
      <c r="A38" s="52">
        <v>3</v>
      </c>
      <c r="B38" s="61" t="s">
        <v>100</v>
      </c>
      <c r="C38" s="52">
        <v>5</v>
      </c>
      <c r="D38" s="52">
        <f t="shared" ref="D38:G38" si="8">D39+D40+D41</f>
        <v>5</v>
      </c>
      <c r="E38" s="52">
        <f t="shared" si="8"/>
        <v>5</v>
      </c>
      <c r="F38" s="52">
        <f t="shared" si="8"/>
        <v>5</v>
      </c>
      <c r="G38" s="52">
        <f t="shared" si="8"/>
        <v>5</v>
      </c>
      <c r="H38" s="84"/>
      <c r="I38" s="84"/>
    </row>
    <row r="39" spans="1:9" ht="23.25" customHeight="1" x14ac:dyDescent="0.25">
      <c r="A39" s="50" t="s">
        <v>51</v>
      </c>
      <c r="B39" s="63" t="s">
        <v>52</v>
      </c>
      <c r="C39" s="50">
        <v>3</v>
      </c>
      <c r="D39" s="50">
        <v>0</v>
      </c>
      <c r="E39" s="50"/>
      <c r="F39" s="50">
        <v>0</v>
      </c>
      <c r="G39" s="50"/>
    </row>
    <row r="40" spans="1:9" ht="23.25" customHeight="1" x14ac:dyDescent="0.25">
      <c r="A40" s="50" t="s">
        <v>53</v>
      </c>
      <c r="B40" s="63" t="s">
        <v>54</v>
      </c>
      <c r="C40" s="50">
        <v>4</v>
      </c>
      <c r="D40" s="51">
        <v>0</v>
      </c>
      <c r="E40" s="79"/>
      <c r="F40" s="51">
        <v>0</v>
      </c>
      <c r="G40" s="79"/>
    </row>
    <row r="41" spans="1:9" ht="23.25" customHeight="1" x14ac:dyDescent="0.25">
      <c r="A41" s="50" t="s">
        <v>55</v>
      </c>
      <c r="B41" s="63" t="s">
        <v>56</v>
      </c>
      <c r="C41" s="50">
        <v>5</v>
      </c>
      <c r="D41" s="50">
        <v>5</v>
      </c>
      <c r="E41" s="50">
        <v>5</v>
      </c>
      <c r="F41" s="50">
        <v>5</v>
      </c>
      <c r="G41" s="50">
        <v>5</v>
      </c>
    </row>
    <row r="42" spans="1:9" s="67" customFormat="1" ht="34.5" x14ac:dyDescent="0.3">
      <c r="A42" s="52">
        <v>4</v>
      </c>
      <c r="B42" s="61" t="s">
        <v>120</v>
      </c>
      <c r="C42" s="52">
        <v>3</v>
      </c>
      <c r="D42" s="52">
        <f t="shared" ref="D42:G42" si="9">D43+D44+D45</f>
        <v>3</v>
      </c>
      <c r="E42" s="52">
        <f t="shared" si="9"/>
        <v>3</v>
      </c>
      <c r="F42" s="52">
        <f t="shared" si="9"/>
        <v>3</v>
      </c>
      <c r="G42" s="52">
        <f t="shared" si="9"/>
        <v>3</v>
      </c>
      <c r="H42" s="84"/>
      <c r="I42" s="84"/>
    </row>
    <row r="43" spans="1:9" ht="24.75" customHeight="1" x14ac:dyDescent="0.25">
      <c r="A43" s="50" t="s">
        <v>57</v>
      </c>
      <c r="B43" s="63" t="s">
        <v>58</v>
      </c>
      <c r="C43" s="50">
        <v>1</v>
      </c>
      <c r="D43" s="51">
        <v>0</v>
      </c>
      <c r="E43" s="79"/>
      <c r="F43" s="51">
        <v>0</v>
      </c>
      <c r="G43" s="79"/>
    </row>
    <row r="44" spans="1:9" ht="24.75" customHeight="1" x14ac:dyDescent="0.25">
      <c r="A44" s="50" t="s">
        <v>59</v>
      </c>
      <c r="B44" s="63" t="s">
        <v>60</v>
      </c>
      <c r="C44" s="50">
        <v>2</v>
      </c>
      <c r="D44" s="50">
        <v>0</v>
      </c>
      <c r="E44" s="57"/>
      <c r="F44" s="50">
        <v>0</v>
      </c>
      <c r="G44" s="57"/>
    </row>
    <row r="45" spans="1:9" ht="24.75" customHeight="1" x14ac:dyDescent="0.25">
      <c r="A45" s="50" t="s">
        <v>61</v>
      </c>
      <c r="B45" s="63" t="s">
        <v>62</v>
      </c>
      <c r="C45" s="50">
        <v>3</v>
      </c>
      <c r="D45" s="50">
        <v>3</v>
      </c>
      <c r="E45" s="50">
        <v>3</v>
      </c>
      <c r="F45" s="50">
        <v>3</v>
      </c>
      <c r="G45" s="50">
        <v>3</v>
      </c>
    </row>
    <row r="46" spans="1:9" s="67" customFormat="1" ht="138" x14ac:dyDescent="0.3">
      <c r="A46" s="52">
        <v>5</v>
      </c>
      <c r="B46" s="61" t="s">
        <v>102</v>
      </c>
      <c r="C46" s="52">
        <v>4</v>
      </c>
      <c r="D46" s="52">
        <f t="shared" ref="D46:G46" si="10">D47+D48+D49</f>
        <v>4</v>
      </c>
      <c r="E46" s="52">
        <f t="shared" si="10"/>
        <v>4</v>
      </c>
      <c r="F46" s="52">
        <f t="shared" si="10"/>
        <v>4</v>
      </c>
      <c r="G46" s="52">
        <f t="shared" si="10"/>
        <v>4</v>
      </c>
      <c r="H46" s="84"/>
      <c r="I46" s="84"/>
    </row>
    <row r="47" spans="1:9" ht="33" x14ac:dyDescent="0.25">
      <c r="A47" s="50" t="s">
        <v>63</v>
      </c>
      <c r="B47" s="63" t="s">
        <v>64</v>
      </c>
      <c r="C47" s="50">
        <v>2</v>
      </c>
      <c r="D47" s="50">
        <v>0</v>
      </c>
      <c r="E47" s="51"/>
      <c r="F47" s="50">
        <v>0</v>
      </c>
      <c r="G47" s="51"/>
    </row>
    <row r="48" spans="1:9" ht="33" x14ac:dyDescent="0.25">
      <c r="A48" s="50" t="s">
        <v>65</v>
      </c>
      <c r="B48" s="63" t="s">
        <v>66</v>
      </c>
      <c r="C48" s="50">
        <v>3</v>
      </c>
      <c r="D48" s="50">
        <v>0</v>
      </c>
      <c r="E48" s="57"/>
      <c r="F48" s="50">
        <v>0</v>
      </c>
      <c r="G48" s="57"/>
    </row>
    <row r="49" spans="1:9" ht="33" x14ac:dyDescent="0.25">
      <c r="A49" s="50" t="s">
        <v>67</v>
      </c>
      <c r="B49" s="63" t="s">
        <v>68</v>
      </c>
      <c r="C49" s="50">
        <v>4</v>
      </c>
      <c r="D49" s="50">
        <v>4</v>
      </c>
      <c r="E49" s="50">
        <v>4</v>
      </c>
      <c r="F49" s="50">
        <v>4</v>
      </c>
      <c r="G49" s="50">
        <v>4</v>
      </c>
    </row>
    <row r="50" spans="1:9" s="67" customFormat="1" ht="69" x14ac:dyDescent="0.3">
      <c r="A50" s="52">
        <v>6</v>
      </c>
      <c r="B50" s="61" t="s">
        <v>103</v>
      </c>
      <c r="C50" s="52">
        <v>5</v>
      </c>
      <c r="D50" s="52">
        <f>D51+D52+D53+D54</f>
        <v>5</v>
      </c>
      <c r="E50" s="52">
        <f>E51+E52+E53+E54</f>
        <v>5</v>
      </c>
      <c r="F50" s="52">
        <f>F51+F52+F53+F54</f>
        <v>5</v>
      </c>
      <c r="G50" s="52">
        <f>G51+G52+G53+G54</f>
        <v>5</v>
      </c>
      <c r="H50" s="84"/>
      <c r="I50" s="84"/>
    </row>
    <row r="51" spans="1:9" ht="16.5" customHeight="1" x14ac:dyDescent="0.25">
      <c r="A51" s="50" t="s">
        <v>69</v>
      </c>
      <c r="B51" s="63" t="s">
        <v>95</v>
      </c>
      <c r="C51" s="50">
        <v>2</v>
      </c>
      <c r="D51" s="50"/>
      <c r="E51" s="51"/>
      <c r="F51" s="50"/>
      <c r="G51" s="51"/>
    </row>
    <row r="52" spans="1:9" ht="16.5" customHeight="1" x14ac:dyDescent="0.25">
      <c r="A52" s="50" t="s">
        <v>70</v>
      </c>
      <c r="B52" s="63" t="s">
        <v>96</v>
      </c>
      <c r="C52" s="50">
        <v>3</v>
      </c>
      <c r="D52" s="50"/>
      <c r="E52" s="50"/>
      <c r="F52" s="50"/>
      <c r="G52" s="50"/>
    </row>
    <row r="53" spans="1:9" ht="16.5" customHeight="1" x14ac:dyDescent="0.25">
      <c r="A53" s="50" t="s">
        <v>71</v>
      </c>
      <c r="B53" s="63" t="s">
        <v>97</v>
      </c>
      <c r="C53" s="50">
        <v>4</v>
      </c>
      <c r="D53" s="51"/>
      <c r="E53" s="51"/>
      <c r="F53" s="51"/>
      <c r="G53" s="51"/>
    </row>
    <row r="54" spans="1:9" ht="16.5" customHeight="1" x14ac:dyDescent="0.25">
      <c r="A54" s="50" t="s">
        <v>72</v>
      </c>
      <c r="B54" s="63" t="s">
        <v>73</v>
      </c>
      <c r="C54" s="50">
        <v>5</v>
      </c>
      <c r="D54" s="51">
        <v>5</v>
      </c>
      <c r="E54" s="51">
        <v>5</v>
      </c>
      <c r="F54" s="51">
        <v>5</v>
      </c>
      <c r="G54" s="51">
        <v>5</v>
      </c>
    </row>
    <row r="55" spans="1:9" s="67" customFormat="1" ht="46.5" customHeight="1" x14ac:dyDescent="0.3">
      <c r="A55" s="52">
        <v>7</v>
      </c>
      <c r="B55" s="61" t="s">
        <v>98</v>
      </c>
      <c r="C55" s="52">
        <v>3</v>
      </c>
      <c r="D55" s="52">
        <f t="shared" ref="D55:G55" si="11">D56+D57</f>
        <v>3</v>
      </c>
      <c r="E55" s="52">
        <f t="shared" si="11"/>
        <v>3</v>
      </c>
      <c r="F55" s="52">
        <f t="shared" si="11"/>
        <v>3</v>
      </c>
      <c r="G55" s="52">
        <f t="shared" si="11"/>
        <v>3</v>
      </c>
      <c r="H55" s="84"/>
      <c r="I55" s="84"/>
    </row>
    <row r="56" spans="1:9" ht="33" x14ac:dyDescent="0.25">
      <c r="A56" s="50" t="s">
        <v>74</v>
      </c>
      <c r="B56" s="63" t="s">
        <v>75</v>
      </c>
      <c r="C56" s="50">
        <v>2</v>
      </c>
      <c r="D56" s="51"/>
      <c r="E56" s="51"/>
      <c r="F56" s="51">
        <v>0</v>
      </c>
      <c r="G56" s="51"/>
    </row>
    <row r="57" spans="1:9" ht="25.5" customHeight="1" x14ac:dyDescent="0.25">
      <c r="A57" s="50" t="s">
        <v>76</v>
      </c>
      <c r="B57" s="63" t="s">
        <v>77</v>
      </c>
      <c r="C57" s="50">
        <v>3</v>
      </c>
      <c r="D57" s="51">
        <v>3</v>
      </c>
      <c r="E57" s="51">
        <v>3</v>
      </c>
      <c r="F57" s="51">
        <v>3</v>
      </c>
      <c r="G57" s="51">
        <v>3</v>
      </c>
    </row>
    <row r="58" spans="1:9" s="67" customFormat="1" ht="51.75" x14ac:dyDescent="0.3">
      <c r="A58" s="52">
        <v>8</v>
      </c>
      <c r="B58" s="61" t="s">
        <v>78</v>
      </c>
      <c r="C58" s="52">
        <v>1</v>
      </c>
      <c r="D58" s="52">
        <v>1</v>
      </c>
      <c r="E58" s="60">
        <v>1</v>
      </c>
      <c r="F58" s="52">
        <v>1</v>
      </c>
      <c r="G58" s="52">
        <v>1</v>
      </c>
      <c r="H58" s="84"/>
      <c r="I58" s="84"/>
    </row>
    <row r="59" spans="1:9" s="68" customFormat="1" ht="60" customHeight="1" x14ac:dyDescent="0.25">
      <c r="A59" s="79" t="s">
        <v>79</v>
      </c>
      <c r="B59" s="62" t="s">
        <v>140</v>
      </c>
      <c r="C59" s="79">
        <v>5</v>
      </c>
      <c r="D59" s="79">
        <f>D60+D61+D62</f>
        <v>5</v>
      </c>
      <c r="E59" s="79">
        <f>E60+E61+E62</f>
        <v>5</v>
      </c>
      <c r="F59" s="79">
        <f>F60+F61+F62</f>
        <v>5</v>
      </c>
      <c r="G59" s="79">
        <f>G60+G61+G62</f>
        <v>5</v>
      </c>
      <c r="H59" s="83"/>
      <c r="I59" s="83"/>
    </row>
    <row r="60" spans="1:9" ht="42.75" customHeight="1" x14ac:dyDescent="0.25">
      <c r="A60" s="50">
        <v>1</v>
      </c>
      <c r="B60" s="63" t="s">
        <v>80</v>
      </c>
      <c r="C60" s="50">
        <v>3</v>
      </c>
      <c r="D60" s="50"/>
      <c r="E60" s="58"/>
      <c r="F60" s="50"/>
      <c r="G60" s="58"/>
    </row>
    <row r="61" spans="1:9" ht="84" customHeight="1" x14ac:dyDescent="0.25">
      <c r="A61" s="50">
        <v>2</v>
      </c>
      <c r="B61" s="63" t="s">
        <v>81</v>
      </c>
      <c r="C61" s="50">
        <v>4</v>
      </c>
      <c r="D61" s="50"/>
      <c r="E61" s="58"/>
      <c r="F61" s="50"/>
      <c r="G61" s="58"/>
    </row>
    <row r="62" spans="1:9" ht="87" customHeight="1" x14ac:dyDescent="0.25">
      <c r="A62" s="50">
        <v>3</v>
      </c>
      <c r="B62" s="63" t="s">
        <v>82</v>
      </c>
      <c r="C62" s="50">
        <v>5</v>
      </c>
      <c r="D62" s="50">
        <v>5</v>
      </c>
      <c r="E62" s="50">
        <v>5</v>
      </c>
      <c r="F62" s="50">
        <v>5</v>
      </c>
      <c r="G62" s="50">
        <v>5</v>
      </c>
    </row>
    <row r="63" spans="1:9" ht="51" x14ac:dyDescent="0.25">
      <c r="A63" s="79" t="s">
        <v>83</v>
      </c>
      <c r="B63" s="62" t="s">
        <v>141</v>
      </c>
      <c r="C63" s="52">
        <f t="shared" ref="C63:G63" si="12">C64+C69+C74</f>
        <v>5</v>
      </c>
      <c r="D63" s="52">
        <f t="shared" si="12"/>
        <v>5</v>
      </c>
      <c r="E63" s="52">
        <f t="shared" si="12"/>
        <v>3.5</v>
      </c>
      <c r="F63" s="52">
        <f t="shared" si="12"/>
        <v>5</v>
      </c>
      <c r="G63" s="52">
        <f t="shared" si="12"/>
        <v>5</v>
      </c>
    </row>
    <row r="64" spans="1:9" ht="132" x14ac:dyDescent="0.25">
      <c r="A64" s="51">
        <v>1</v>
      </c>
      <c r="B64" s="64" t="s">
        <v>121</v>
      </c>
      <c r="C64" s="51">
        <v>2</v>
      </c>
      <c r="D64" s="51">
        <f t="shared" ref="D64:G64" si="13">SUM(D65:D68)</f>
        <v>2</v>
      </c>
      <c r="E64" s="51">
        <f t="shared" si="13"/>
        <v>1</v>
      </c>
      <c r="F64" s="51">
        <f t="shared" si="13"/>
        <v>2</v>
      </c>
      <c r="G64" s="51">
        <f t="shared" si="13"/>
        <v>2</v>
      </c>
    </row>
    <row r="65" spans="1:9" s="66" customFormat="1" ht="33" x14ac:dyDescent="0.25">
      <c r="A65" s="50" t="s">
        <v>14</v>
      </c>
      <c r="B65" s="63" t="s">
        <v>122</v>
      </c>
      <c r="C65" s="50">
        <v>2</v>
      </c>
      <c r="D65" s="50">
        <v>2</v>
      </c>
      <c r="E65" s="58"/>
      <c r="F65" s="50">
        <v>2</v>
      </c>
      <c r="G65" s="58">
        <v>2</v>
      </c>
      <c r="H65" s="85"/>
      <c r="I65" s="85"/>
    </row>
    <row r="66" spans="1:9" s="66" customFormat="1" ht="24.75" customHeight="1" x14ac:dyDescent="0.25">
      <c r="A66" s="50" t="s">
        <v>16</v>
      </c>
      <c r="B66" s="63" t="s">
        <v>123</v>
      </c>
      <c r="C66" s="50">
        <v>1</v>
      </c>
      <c r="D66" s="50"/>
      <c r="E66" s="58">
        <v>1</v>
      </c>
      <c r="F66" s="50"/>
      <c r="G66" s="58"/>
      <c r="H66" s="85"/>
      <c r="I66" s="85"/>
    </row>
    <row r="67" spans="1:9" s="66" customFormat="1" ht="20.25" customHeight="1" x14ac:dyDescent="0.25">
      <c r="A67" s="50" t="s">
        <v>37</v>
      </c>
      <c r="B67" s="63" t="s">
        <v>124</v>
      </c>
      <c r="C67" s="50">
        <v>0.5</v>
      </c>
      <c r="D67" s="50"/>
      <c r="E67" s="58"/>
      <c r="F67" s="50"/>
      <c r="G67" s="58"/>
      <c r="H67" s="85"/>
      <c r="I67" s="85"/>
    </row>
    <row r="68" spans="1:9" s="66" customFormat="1" ht="33" x14ac:dyDescent="0.25">
      <c r="A68" s="50" t="s">
        <v>39</v>
      </c>
      <c r="B68" s="63" t="s">
        <v>125</v>
      </c>
      <c r="C68" s="50">
        <v>0</v>
      </c>
      <c r="D68" s="50"/>
      <c r="E68" s="58"/>
      <c r="F68" s="50"/>
      <c r="G68" s="58"/>
      <c r="H68" s="85"/>
      <c r="I68" s="85"/>
    </row>
    <row r="69" spans="1:9" ht="67.5" customHeight="1" x14ac:dyDescent="0.25">
      <c r="A69" s="51">
        <v>2</v>
      </c>
      <c r="B69" s="64" t="s">
        <v>138</v>
      </c>
      <c r="C69" s="51">
        <v>1.5</v>
      </c>
      <c r="D69" s="51">
        <f t="shared" ref="D69:G69" si="14">SUM(D70:D73)</f>
        <v>1.5</v>
      </c>
      <c r="E69" s="51">
        <f t="shared" si="14"/>
        <v>1</v>
      </c>
      <c r="F69" s="51">
        <f t="shared" si="14"/>
        <v>1.5</v>
      </c>
      <c r="G69" s="51">
        <f t="shared" si="14"/>
        <v>1.5</v>
      </c>
    </row>
    <row r="70" spans="1:9" s="66" customFormat="1" ht="31.5" customHeight="1" x14ac:dyDescent="0.25">
      <c r="A70" s="50" t="s">
        <v>18</v>
      </c>
      <c r="B70" s="63" t="s">
        <v>126</v>
      </c>
      <c r="C70" s="50">
        <v>1.5</v>
      </c>
      <c r="D70" s="50">
        <v>1.5</v>
      </c>
      <c r="E70" s="58"/>
      <c r="F70" s="50">
        <v>1.5</v>
      </c>
      <c r="G70" s="50">
        <v>1.5</v>
      </c>
      <c r="H70" s="85"/>
      <c r="I70" s="85"/>
    </row>
    <row r="71" spans="1:9" s="66" customFormat="1" ht="33" x14ac:dyDescent="0.25">
      <c r="A71" s="50" t="s">
        <v>20</v>
      </c>
      <c r="B71" s="63" t="s">
        <v>127</v>
      </c>
      <c r="C71" s="50">
        <v>1</v>
      </c>
      <c r="D71" s="50"/>
      <c r="E71" s="58">
        <v>1</v>
      </c>
      <c r="F71" s="50"/>
      <c r="G71" s="58"/>
      <c r="H71" s="85"/>
      <c r="I71" s="85"/>
    </row>
    <row r="72" spans="1:9" s="66" customFormat="1" ht="33" x14ac:dyDescent="0.25">
      <c r="A72" s="50" t="s">
        <v>45</v>
      </c>
      <c r="B72" s="63" t="s">
        <v>128</v>
      </c>
      <c r="C72" s="50">
        <v>0.5</v>
      </c>
      <c r="D72" s="50"/>
      <c r="E72" s="58"/>
      <c r="F72" s="50"/>
      <c r="G72" s="58"/>
      <c r="H72" s="85"/>
      <c r="I72" s="85"/>
    </row>
    <row r="73" spans="1:9" s="66" customFormat="1" ht="33" x14ac:dyDescent="0.25">
      <c r="A73" s="50" t="s">
        <v>47</v>
      </c>
      <c r="B73" s="63" t="s">
        <v>129</v>
      </c>
      <c r="C73" s="50">
        <v>0</v>
      </c>
      <c r="D73" s="50"/>
      <c r="E73" s="58"/>
      <c r="F73" s="50"/>
      <c r="G73" s="58"/>
      <c r="H73" s="85"/>
      <c r="I73" s="85"/>
    </row>
    <row r="74" spans="1:9" ht="82.5" x14ac:dyDescent="0.25">
      <c r="A74" s="51">
        <v>3</v>
      </c>
      <c r="B74" s="64" t="s">
        <v>130</v>
      </c>
      <c r="C74" s="51">
        <v>1.5</v>
      </c>
      <c r="D74" s="57">
        <f t="shared" ref="D74:G74" si="15">SUM(D75:D78)</f>
        <v>1.5</v>
      </c>
      <c r="E74" s="57">
        <f t="shared" si="15"/>
        <v>1.5</v>
      </c>
      <c r="F74" s="57">
        <f t="shared" si="15"/>
        <v>1.5</v>
      </c>
      <c r="G74" s="57">
        <f t="shared" si="15"/>
        <v>1.5</v>
      </c>
    </row>
    <row r="75" spans="1:9" s="66" customFormat="1" ht="24" customHeight="1" x14ac:dyDescent="0.25">
      <c r="A75" s="50" t="s">
        <v>51</v>
      </c>
      <c r="B75" s="63" t="s">
        <v>131</v>
      </c>
      <c r="C75" s="50">
        <v>1.5</v>
      </c>
      <c r="D75" s="58">
        <v>1.5</v>
      </c>
      <c r="E75" s="58">
        <v>1.5</v>
      </c>
      <c r="F75" s="58">
        <v>1.5</v>
      </c>
      <c r="G75" s="58">
        <v>1.5</v>
      </c>
      <c r="H75" s="85"/>
      <c r="I75" s="85"/>
    </row>
    <row r="76" spans="1:9" s="66" customFormat="1" x14ac:dyDescent="0.25">
      <c r="A76" s="50" t="s">
        <v>53</v>
      </c>
      <c r="B76" s="63" t="s">
        <v>132</v>
      </c>
      <c r="C76" s="50">
        <v>1</v>
      </c>
      <c r="D76" s="58"/>
      <c r="E76" s="58"/>
      <c r="F76" s="58"/>
      <c r="G76" s="58"/>
      <c r="H76" s="85"/>
      <c r="I76" s="85"/>
    </row>
    <row r="77" spans="1:9" s="66" customFormat="1" x14ac:dyDescent="0.25">
      <c r="A77" s="50" t="s">
        <v>55</v>
      </c>
      <c r="B77" s="63" t="s">
        <v>133</v>
      </c>
      <c r="C77" s="50">
        <v>0.5</v>
      </c>
      <c r="D77" s="58"/>
      <c r="E77" s="58"/>
      <c r="F77" s="58"/>
      <c r="G77" s="58"/>
      <c r="H77" s="85"/>
      <c r="I77" s="85"/>
    </row>
    <row r="78" spans="1:9" s="66" customFormat="1" ht="31.5" customHeight="1" x14ac:dyDescent="0.25">
      <c r="A78" s="50" t="s">
        <v>135</v>
      </c>
      <c r="B78" s="63" t="s">
        <v>134</v>
      </c>
      <c r="C78" s="50">
        <v>0</v>
      </c>
      <c r="D78" s="58"/>
      <c r="E78" s="58"/>
      <c r="F78" s="58"/>
      <c r="G78" s="58"/>
      <c r="H78" s="85"/>
      <c r="I78" s="85"/>
    </row>
    <row r="79" spans="1:9" s="87" customFormat="1" ht="25.5" customHeight="1" x14ac:dyDescent="0.25">
      <c r="A79" s="98" t="s">
        <v>87</v>
      </c>
      <c r="B79" s="99" t="s">
        <v>88</v>
      </c>
      <c r="C79" s="80" t="s">
        <v>91</v>
      </c>
      <c r="D79" s="79" t="s">
        <v>91</v>
      </c>
      <c r="E79" s="79" t="s">
        <v>91</v>
      </c>
      <c r="F79" s="79" t="s">
        <v>91</v>
      </c>
      <c r="G79" s="79" t="s">
        <v>91</v>
      </c>
      <c r="H79" s="86"/>
      <c r="I79" s="86"/>
    </row>
    <row r="80" spans="1:9" ht="30.75" customHeight="1" x14ac:dyDescent="0.25">
      <c r="A80" s="98"/>
      <c r="B80" s="99"/>
      <c r="C80" s="80"/>
      <c r="D80" s="59"/>
      <c r="E80" s="59"/>
      <c r="F80" s="59"/>
      <c r="G80" s="59"/>
    </row>
    <row r="81" spans="1:7" x14ac:dyDescent="0.25">
      <c r="A81" s="54"/>
    </row>
    <row r="91" spans="1:7" x14ac:dyDescent="0.25">
      <c r="D91" s="81"/>
      <c r="E91" s="81"/>
      <c r="F91" s="81"/>
      <c r="G91" s="81"/>
    </row>
  </sheetData>
  <mergeCells count="12">
    <mergeCell ref="A79:A80"/>
    <mergeCell ref="B79:B80"/>
    <mergeCell ref="A3:G3"/>
    <mergeCell ref="A1:G1"/>
    <mergeCell ref="A2:G2"/>
    <mergeCell ref="F4:G4"/>
    <mergeCell ref="F5:G5"/>
    <mergeCell ref="D5:E5"/>
    <mergeCell ref="D4:E4"/>
    <mergeCell ref="A4:A6"/>
    <mergeCell ref="B4:B6"/>
    <mergeCell ref="C4:C6"/>
  </mergeCells>
  <pageMargins left="0.7" right="0.45" top="0.5" bottom="0.25" header="0.3" footer="0.3"/>
  <pageSetup paperSize="9" scale="46"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0"/>
  <sheetViews>
    <sheetView workbookViewId="0">
      <pane ySplit="7" topLeftCell="A47" activePane="bottomLeft" state="frozen"/>
      <selection pane="bottomLeft" activeCell="A8" sqref="A8:XFD8"/>
    </sheetView>
  </sheetViews>
  <sheetFormatPr defaultRowHeight="16.5" x14ac:dyDescent="0.25"/>
  <cols>
    <col min="1" max="1" width="7.140625" style="53" customWidth="1"/>
    <col min="2" max="2" width="67.7109375" style="53" customWidth="1"/>
    <col min="3" max="3" width="15.140625" style="53" customWidth="1"/>
    <col min="4" max="4" width="19.7109375" style="53" customWidth="1"/>
    <col min="5" max="5" width="16.5703125" style="53" customWidth="1"/>
    <col min="6" max="6" width="12.85546875" style="53" customWidth="1"/>
    <col min="7" max="16384" width="9.140625" style="53"/>
  </cols>
  <sheetData>
    <row r="1" spans="1:6" x14ac:dyDescent="0.25">
      <c r="A1" s="104" t="s">
        <v>115</v>
      </c>
      <c r="B1" s="104"/>
      <c r="C1" s="104"/>
      <c r="D1" s="104"/>
      <c r="E1" s="104"/>
      <c r="F1" s="104"/>
    </row>
    <row r="2" spans="1:6" ht="23.25" customHeight="1" x14ac:dyDescent="0.25">
      <c r="A2" s="104" t="s">
        <v>116</v>
      </c>
      <c r="B2" s="104"/>
      <c r="C2" s="104"/>
      <c r="D2" s="104"/>
      <c r="E2" s="104"/>
      <c r="F2" s="104"/>
    </row>
    <row r="3" spans="1:6" x14ac:dyDescent="0.25">
      <c r="A3" s="54"/>
      <c r="D3" s="55"/>
      <c r="E3" s="55"/>
    </row>
    <row r="4" spans="1:6" ht="21" customHeight="1" x14ac:dyDescent="0.25">
      <c r="A4" s="98" t="s">
        <v>1</v>
      </c>
      <c r="B4" s="98" t="s">
        <v>2</v>
      </c>
      <c r="C4" s="98" t="s">
        <v>93</v>
      </c>
      <c r="D4" s="105" t="s">
        <v>3</v>
      </c>
      <c r="E4" s="106"/>
      <c r="F4" s="98" t="s">
        <v>137</v>
      </c>
    </row>
    <row r="5" spans="1:6" x14ac:dyDescent="0.25">
      <c r="A5" s="98"/>
      <c r="B5" s="98"/>
      <c r="C5" s="98"/>
      <c r="D5" s="107"/>
      <c r="E5" s="108"/>
      <c r="F5" s="98"/>
    </row>
    <row r="6" spans="1:6" ht="33" x14ac:dyDescent="0.25">
      <c r="A6" s="98"/>
      <c r="B6" s="98"/>
      <c r="C6" s="98"/>
      <c r="D6" s="79" t="s">
        <v>110</v>
      </c>
      <c r="E6" s="65" t="s">
        <v>111</v>
      </c>
      <c r="F6" s="98"/>
    </row>
    <row r="7" spans="1:6" ht="25.5" customHeight="1" x14ac:dyDescent="0.25">
      <c r="A7" s="79"/>
      <c r="B7" s="79" t="s">
        <v>10</v>
      </c>
      <c r="C7" s="79">
        <f>C8+C18+C25+C59+C63</f>
        <v>100</v>
      </c>
      <c r="D7" s="79">
        <f t="shared" ref="D7:E7" si="0">D8+D18+D25+D59+D63</f>
        <v>100</v>
      </c>
      <c r="E7" s="79">
        <f t="shared" si="0"/>
        <v>98.5</v>
      </c>
      <c r="F7" s="79"/>
    </row>
    <row r="8" spans="1:6" ht="33" x14ac:dyDescent="0.25">
      <c r="A8" s="79" t="s">
        <v>11</v>
      </c>
      <c r="B8" s="62" t="s">
        <v>12</v>
      </c>
      <c r="C8" s="79">
        <v>23</v>
      </c>
      <c r="D8" s="79">
        <f t="shared" ref="D8:E8" si="1">D9+D12+D15+D16+D17</f>
        <v>23</v>
      </c>
      <c r="E8" s="79">
        <f t="shared" si="1"/>
        <v>23</v>
      </c>
      <c r="F8" s="79"/>
    </row>
    <row r="9" spans="1:6" ht="22.5" customHeight="1" x14ac:dyDescent="0.25">
      <c r="A9" s="52">
        <v>1</v>
      </c>
      <c r="B9" s="61" t="s">
        <v>13</v>
      </c>
      <c r="C9" s="52">
        <v>11</v>
      </c>
      <c r="D9" s="52">
        <f>D10+D11</f>
        <v>11</v>
      </c>
      <c r="E9" s="52">
        <f>E10+E11</f>
        <v>11</v>
      </c>
      <c r="F9" s="109"/>
    </row>
    <row r="10" spans="1:6" ht="33" x14ac:dyDescent="0.25">
      <c r="A10" s="50" t="s">
        <v>14</v>
      </c>
      <c r="B10" s="63" t="s">
        <v>15</v>
      </c>
      <c r="C10" s="50">
        <v>6</v>
      </c>
      <c r="D10" s="50">
        <v>6</v>
      </c>
      <c r="E10" s="50">
        <v>6</v>
      </c>
      <c r="F10" s="111"/>
    </row>
    <row r="11" spans="1:6" ht="33" x14ac:dyDescent="0.25">
      <c r="A11" s="50" t="s">
        <v>16</v>
      </c>
      <c r="B11" s="63" t="s">
        <v>94</v>
      </c>
      <c r="C11" s="50">
        <v>5</v>
      </c>
      <c r="D11" s="50">
        <v>5</v>
      </c>
      <c r="E11" s="50">
        <v>5</v>
      </c>
      <c r="F11" s="110"/>
    </row>
    <row r="12" spans="1:6" ht="25.5" customHeight="1" x14ac:dyDescent="0.25">
      <c r="A12" s="52">
        <v>2</v>
      </c>
      <c r="B12" s="61" t="s">
        <v>17</v>
      </c>
      <c r="C12" s="52">
        <v>8</v>
      </c>
      <c r="D12" s="52">
        <f>D13+D14</f>
        <v>8</v>
      </c>
      <c r="E12" s="52">
        <f>E13+E14</f>
        <v>8</v>
      </c>
      <c r="F12" s="109"/>
    </row>
    <row r="13" spans="1:6" ht="49.5" x14ac:dyDescent="0.25">
      <c r="A13" s="50" t="s">
        <v>18</v>
      </c>
      <c r="B13" s="63" t="s">
        <v>19</v>
      </c>
      <c r="C13" s="50">
        <v>4</v>
      </c>
      <c r="D13" s="50">
        <v>4</v>
      </c>
      <c r="E13" s="50">
        <v>4</v>
      </c>
      <c r="F13" s="111"/>
    </row>
    <row r="14" spans="1:6" ht="33" x14ac:dyDescent="0.25">
      <c r="A14" s="50" t="s">
        <v>20</v>
      </c>
      <c r="B14" s="63" t="s">
        <v>21</v>
      </c>
      <c r="C14" s="50">
        <v>4</v>
      </c>
      <c r="D14" s="50">
        <v>4</v>
      </c>
      <c r="E14" s="50">
        <v>4</v>
      </c>
      <c r="F14" s="110"/>
    </row>
    <row r="15" spans="1:6" ht="21.75" customHeight="1" x14ac:dyDescent="0.25">
      <c r="A15" s="52">
        <v>3</v>
      </c>
      <c r="B15" s="61" t="s">
        <v>22</v>
      </c>
      <c r="C15" s="52">
        <v>2</v>
      </c>
      <c r="D15" s="52">
        <f>D16+D17</f>
        <v>2</v>
      </c>
      <c r="E15" s="52">
        <f>E16+E17</f>
        <v>2</v>
      </c>
      <c r="F15" s="79"/>
    </row>
    <row r="16" spans="1:6" ht="34.5" x14ac:dyDescent="0.25">
      <c r="A16" s="52">
        <v>4</v>
      </c>
      <c r="B16" s="61" t="s">
        <v>23</v>
      </c>
      <c r="C16" s="52">
        <v>1</v>
      </c>
      <c r="D16" s="52">
        <v>1</v>
      </c>
      <c r="E16" s="52">
        <v>1</v>
      </c>
      <c r="F16" s="79"/>
    </row>
    <row r="17" spans="1:6" ht="22.5" customHeight="1" x14ac:dyDescent="0.25">
      <c r="A17" s="52">
        <v>5</v>
      </c>
      <c r="B17" s="61" t="s">
        <v>24</v>
      </c>
      <c r="C17" s="52">
        <v>1</v>
      </c>
      <c r="D17" s="52">
        <v>1</v>
      </c>
      <c r="E17" s="52">
        <v>1</v>
      </c>
      <c r="F17" s="79"/>
    </row>
    <row r="18" spans="1:6" ht="34.5" x14ac:dyDescent="0.25">
      <c r="A18" s="79" t="s">
        <v>25</v>
      </c>
      <c r="B18" s="62" t="s">
        <v>139</v>
      </c>
      <c r="C18" s="79">
        <v>22</v>
      </c>
      <c r="D18" s="79">
        <f>D19+D20+D21+D22+D23+D24</f>
        <v>22</v>
      </c>
      <c r="E18" s="79">
        <f>E19+E20+E21+E22+E23+E24</f>
        <v>22</v>
      </c>
      <c r="F18" s="79"/>
    </row>
    <row r="19" spans="1:6" ht="33" x14ac:dyDescent="0.25">
      <c r="A19" s="50">
        <v>1</v>
      </c>
      <c r="B19" s="63" t="s">
        <v>26</v>
      </c>
      <c r="C19" s="51">
        <v>4</v>
      </c>
      <c r="D19" s="51">
        <v>4</v>
      </c>
      <c r="E19" s="51">
        <v>4</v>
      </c>
      <c r="F19" s="79"/>
    </row>
    <row r="20" spans="1:6" ht="82.5" x14ac:dyDescent="0.25">
      <c r="A20" s="50">
        <v>2</v>
      </c>
      <c r="B20" s="63" t="s">
        <v>27</v>
      </c>
      <c r="C20" s="51">
        <v>4</v>
      </c>
      <c r="D20" s="51">
        <v>4</v>
      </c>
      <c r="E20" s="51">
        <v>4</v>
      </c>
      <c r="F20" s="79"/>
    </row>
    <row r="21" spans="1:6" ht="33" x14ac:dyDescent="0.25">
      <c r="A21" s="50">
        <v>3</v>
      </c>
      <c r="B21" s="63" t="s">
        <v>28</v>
      </c>
      <c r="C21" s="50">
        <v>4</v>
      </c>
      <c r="D21" s="51">
        <v>4</v>
      </c>
      <c r="E21" s="51">
        <v>4</v>
      </c>
      <c r="F21" s="79"/>
    </row>
    <row r="22" spans="1:6" ht="49.5" x14ac:dyDescent="0.25">
      <c r="A22" s="50">
        <v>4</v>
      </c>
      <c r="B22" s="63" t="s">
        <v>29</v>
      </c>
      <c r="C22" s="50">
        <v>4</v>
      </c>
      <c r="D22" s="51">
        <v>4</v>
      </c>
      <c r="E22" s="51">
        <v>4</v>
      </c>
      <c r="F22" s="79"/>
    </row>
    <row r="23" spans="1:6" ht="33" x14ac:dyDescent="0.25">
      <c r="A23" s="50">
        <v>5</v>
      </c>
      <c r="B23" s="63" t="s">
        <v>30</v>
      </c>
      <c r="C23" s="50">
        <v>3</v>
      </c>
      <c r="D23" s="51">
        <v>3</v>
      </c>
      <c r="E23" s="51">
        <v>3</v>
      </c>
      <c r="F23" s="79"/>
    </row>
    <row r="24" spans="1:6" ht="33" x14ac:dyDescent="0.25">
      <c r="A24" s="50">
        <v>6</v>
      </c>
      <c r="B24" s="63" t="s">
        <v>31</v>
      </c>
      <c r="C24" s="50">
        <v>3</v>
      </c>
      <c r="D24" s="51">
        <v>3</v>
      </c>
      <c r="E24" s="51">
        <v>3</v>
      </c>
      <c r="F24" s="79"/>
    </row>
    <row r="25" spans="1:6" ht="25.5" customHeight="1" x14ac:dyDescent="0.25">
      <c r="A25" s="79" t="s">
        <v>32</v>
      </c>
      <c r="B25" s="62" t="s">
        <v>33</v>
      </c>
      <c r="C25" s="79">
        <f>C26+C32+C38+C42+C46+C50+C55+C58</f>
        <v>45</v>
      </c>
      <c r="D25" s="79">
        <f>D26+D32+D38+D42+D46+D50+D55+D58</f>
        <v>45</v>
      </c>
      <c r="E25" s="79">
        <f>E26+E32+E38+E42+E46+E50+E55+E58</f>
        <v>45</v>
      </c>
      <c r="F25" s="79"/>
    </row>
    <row r="26" spans="1:6" ht="103.5" x14ac:dyDescent="0.25">
      <c r="A26" s="52">
        <v>1</v>
      </c>
      <c r="B26" s="61" t="s">
        <v>34</v>
      </c>
      <c r="C26" s="52">
        <v>6</v>
      </c>
      <c r="D26" s="52">
        <f>SUM(D27:D31)</f>
        <v>6</v>
      </c>
      <c r="E26" s="52">
        <f>SUM(E27:E31)</f>
        <v>6</v>
      </c>
      <c r="F26" s="109"/>
    </row>
    <row r="27" spans="1:6" ht="33" x14ac:dyDescent="0.25">
      <c r="A27" s="50" t="s">
        <v>14</v>
      </c>
      <c r="B27" s="63" t="s">
        <v>35</v>
      </c>
      <c r="C27" s="50">
        <v>2</v>
      </c>
      <c r="D27" s="50">
        <v>0</v>
      </c>
      <c r="E27" s="57"/>
      <c r="F27" s="111"/>
    </row>
    <row r="28" spans="1:6" x14ac:dyDescent="0.25">
      <c r="A28" s="50" t="s">
        <v>16</v>
      </c>
      <c r="B28" s="63" t="s">
        <v>36</v>
      </c>
      <c r="C28" s="50">
        <v>3</v>
      </c>
      <c r="D28" s="50">
        <v>0</v>
      </c>
      <c r="E28" s="57"/>
      <c r="F28" s="111"/>
    </row>
    <row r="29" spans="1:6" x14ac:dyDescent="0.25">
      <c r="A29" s="50" t="s">
        <v>37</v>
      </c>
      <c r="B29" s="63" t="s">
        <v>38</v>
      </c>
      <c r="C29" s="50">
        <v>4</v>
      </c>
      <c r="D29" s="50">
        <v>0</v>
      </c>
      <c r="E29" s="57"/>
      <c r="F29" s="111"/>
    </row>
    <row r="30" spans="1:6" x14ac:dyDescent="0.25">
      <c r="A30" s="50" t="s">
        <v>39</v>
      </c>
      <c r="B30" s="63" t="s">
        <v>40</v>
      </c>
      <c r="C30" s="50">
        <v>5</v>
      </c>
      <c r="D30" s="50">
        <v>0</v>
      </c>
      <c r="E30" s="51"/>
      <c r="F30" s="111"/>
    </row>
    <row r="31" spans="1:6" x14ac:dyDescent="0.25">
      <c r="A31" s="50" t="s">
        <v>41</v>
      </c>
      <c r="B31" s="63" t="s">
        <v>42</v>
      </c>
      <c r="C31" s="50">
        <v>6</v>
      </c>
      <c r="D31" s="50">
        <v>6</v>
      </c>
      <c r="E31" s="50">
        <v>6</v>
      </c>
      <c r="F31" s="110"/>
    </row>
    <row r="32" spans="1:6" ht="120.75" x14ac:dyDescent="0.25">
      <c r="A32" s="52">
        <v>2</v>
      </c>
      <c r="B32" s="61" t="s">
        <v>99</v>
      </c>
      <c r="C32" s="52">
        <v>18</v>
      </c>
      <c r="D32" s="52">
        <f>D33+D34+D35+D36+D37</f>
        <v>18</v>
      </c>
      <c r="E32" s="52">
        <f>E33+E34+E35+E36+E37</f>
        <v>18</v>
      </c>
      <c r="F32" s="112"/>
    </row>
    <row r="33" spans="1:6" x14ac:dyDescent="0.25">
      <c r="A33" s="50" t="s">
        <v>18</v>
      </c>
      <c r="B33" s="63" t="s">
        <v>43</v>
      </c>
      <c r="C33" s="50">
        <v>10</v>
      </c>
      <c r="D33" s="50">
        <v>0</v>
      </c>
      <c r="E33" s="51">
        <v>0</v>
      </c>
      <c r="F33" s="111"/>
    </row>
    <row r="34" spans="1:6" x14ac:dyDescent="0.25">
      <c r="A34" s="50" t="s">
        <v>20</v>
      </c>
      <c r="B34" s="63" t="s">
        <v>44</v>
      </c>
      <c r="C34" s="50">
        <v>12</v>
      </c>
      <c r="D34" s="50">
        <v>0</v>
      </c>
      <c r="E34" s="58">
        <v>0</v>
      </c>
      <c r="F34" s="111"/>
    </row>
    <row r="35" spans="1:6" x14ac:dyDescent="0.25">
      <c r="A35" s="50" t="s">
        <v>45</v>
      </c>
      <c r="B35" s="63" t="s">
        <v>46</v>
      </c>
      <c r="C35" s="50">
        <v>14</v>
      </c>
      <c r="D35" s="50">
        <v>0</v>
      </c>
      <c r="E35" s="58">
        <v>0</v>
      </c>
      <c r="F35" s="111"/>
    </row>
    <row r="36" spans="1:6" x14ac:dyDescent="0.25">
      <c r="A36" s="50" t="s">
        <v>47</v>
      </c>
      <c r="B36" s="63" t="s">
        <v>48</v>
      </c>
      <c r="C36" s="50">
        <v>16</v>
      </c>
      <c r="D36" s="50">
        <v>0</v>
      </c>
      <c r="E36" s="58">
        <v>0</v>
      </c>
      <c r="F36" s="111"/>
    </row>
    <row r="37" spans="1:6" x14ac:dyDescent="0.25">
      <c r="A37" s="50" t="s">
        <v>49</v>
      </c>
      <c r="B37" s="63" t="s">
        <v>50</v>
      </c>
      <c r="C37" s="50">
        <v>18</v>
      </c>
      <c r="D37" s="50">
        <v>18</v>
      </c>
      <c r="E37" s="50">
        <v>18</v>
      </c>
      <c r="F37" s="110"/>
    </row>
    <row r="38" spans="1:6" ht="103.5" x14ac:dyDescent="0.25">
      <c r="A38" s="52">
        <v>3</v>
      </c>
      <c r="B38" s="61" t="s">
        <v>100</v>
      </c>
      <c r="C38" s="52">
        <v>5</v>
      </c>
      <c r="D38" s="52">
        <f>D39+D40+D41</f>
        <v>5</v>
      </c>
      <c r="E38" s="52">
        <f>E39+E40+E41</f>
        <v>5</v>
      </c>
      <c r="F38" s="109"/>
    </row>
    <row r="39" spans="1:6" x14ac:dyDescent="0.25">
      <c r="A39" s="50" t="s">
        <v>51</v>
      </c>
      <c r="B39" s="63" t="s">
        <v>52</v>
      </c>
      <c r="C39" s="50">
        <v>3</v>
      </c>
      <c r="D39" s="50">
        <v>0</v>
      </c>
      <c r="E39" s="50">
        <v>0</v>
      </c>
      <c r="F39" s="111"/>
    </row>
    <row r="40" spans="1:6" x14ac:dyDescent="0.25">
      <c r="A40" s="50" t="s">
        <v>53</v>
      </c>
      <c r="B40" s="63" t="s">
        <v>54</v>
      </c>
      <c r="C40" s="50">
        <v>4</v>
      </c>
      <c r="D40" s="51">
        <v>0</v>
      </c>
      <c r="E40" s="79">
        <v>0</v>
      </c>
      <c r="F40" s="111"/>
    </row>
    <row r="41" spans="1:6" x14ac:dyDescent="0.25">
      <c r="A41" s="50" t="s">
        <v>55</v>
      </c>
      <c r="B41" s="63" t="s">
        <v>56</v>
      </c>
      <c r="C41" s="50">
        <v>5</v>
      </c>
      <c r="D41" s="50">
        <v>5</v>
      </c>
      <c r="E41" s="50">
        <v>5</v>
      </c>
      <c r="F41" s="110"/>
    </row>
    <row r="42" spans="1:6" ht="34.5" x14ac:dyDescent="0.25">
      <c r="A42" s="52">
        <v>4</v>
      </c>
      <c r="B42" s="61" t="s">
        <v>120</v>
      </c>
      <c r="C42" s="52">
        <v>3</v>
      </c>
      <c r="D42" s="52">
        <f>D43+D44+D45</f>
        <v>3</v>
      </c>
      <c r="E42" s="52">
        <f>E43+E44+E45</f>
        <v>3</v>
      </c>
      <c r="F42" s="109"/>
    </row>
    <row r="43" spans="1:6" x14ac:dyDescent="0.25">
      <c r="A43" s="50" t="s">
        <v>57</v>
      </c>
      <c r="B43" s="63" t="s">
        <v>58</v>
      </c>
      <c r="C43" s="50">
        <v>1</v>
      </c>
      <c r="D43" s="51">
        <v>0</v>
      </c>
      <c r="E43" s="51">
        <v>0</v>
      </c>
      <c r="F43" s="111"/>
    </row>
    <row r="44" spans="1:6" x14ac:dyDescent="0.25">
      <c r="A44" s="50" t="s">
        <v>59</v>
      </c>
      <c r="B44" s="63" t="s">
        <v>60</v>
      </c>
      <c r="C44" s="50">
        <v>2</v>
      </c>
      <c r="D44" s="50">
        <v>0</v>
      </c>
      <c r="E44" s="57">
        <v>0</v>
      </c>
      <c r="F44" s="111"/>
    </row>
    <row r="45" spans="1:6" x14ac:dyDescent="0.25">
      <c r="A45" s="50" t="s">
        <v>61</v>
      </c>
      <c r="B45" s="63" t="s">
        <v>62</v>
      </c>
      <c r="C45" s="50">
        <v>3</v>
      </c>
      <c r="D45" s="50">
        <v>3</v>
      </c>
      <c r="E45" s="50">
        <v>3</v>
      </c>
      <c r="F45" s="110"/>
    </row>
    <row r="46" spans="1:6" ht="138" x14ac:dyDescent="0.25">
      <c r="A46" s="52">
        <v>5</v>
      </c>
      <c r="B46" s="61" t="s">
        <v>102</v>
      </c>
      <c r="C46" s="52">
        <v>4</v>
      </c>
      <c r="D46" s="52">
        <f>D47+D48+D49</f>
        <v>4</v>
      </c>
      <c r="E46" s="52">
        <f>E47+E48+E49</f>
        <v>4</v>
      </c>
      <c r="F46" s="109"/>
    </row>
    <row r="47" spans="1:6" ht="23.25" customHeight="1" x14ac:dyDescent="0.25">
      <c r="A47" s="50" t="s">
        <v>63</v>
      </c>
      <c r="B47" s="63" t="s">
        <v>64</v>
      </c>
      <c r="C47" s="50">
        <v>2</v>
      </c>
      <c r="D47" s="50">
        <v>0</v>
      </c>
      <c r="E47" s="51">
        <v>0</v>
      </c>
      <c r="F47" s="111"/>
    </row>
    <row r="48" spans="1:6" ht="33" x14ac:dyDescent="0.25">
      <c r="A48" s="50" t="s">
        <v>65</v>
      </c>
      <c r="B48" s="63" t="s">
        <v>66</v>
      </c>
      <c r="C48" s="50">
        <v>3</v>
      </c>
      <c r="D48" s="50">
        <v>0</v>
      </c>
      <c r="E48" s="57">
        <v>0</v>
      </c>
      <c r="F48" s="111"/>
    </row>
    <row r="49" spans="1:6" ht="33" x14ac:dyDescent="0.25">
      <c r="A49" s="50" t="s">
        <v>67</v>
      </c>
      <c r="B49" s="63" t="s">
        <v>68</v>
      </c>
      <c r="C49" s="50">
        <v>4</v>
      </c>
      <c r="D49" s="50">
        <v>4</v>
      </c>
      <c r="E49" s="50">
        <v>4</v>
      </c>
      <c r="F49" s="110"/>
    </row>
    <row r="50" spans="1:6" ht="51.75" x14ac:dyDescent="0.25">
      <c r="A50" s="52">
        <v>6</v>
      </c>
      <c r="B50" s="61" t="s">
        <v>103</v>
      </c>
      <c r="C50" s="52">
        <v>5</v>
      </c>
      <c r="D50" s="52">
        <f>D51+D52+D53+D54</f>
        <v>5</v>
      </c>
      <c r="E50" s="52">
        <f>E51+E52+E53+E54</f>
        <v>5</v>
      </c>
      <c r="F50" s="109"/>
    </row>
    <row r="51" spans="1:6" ht="18.75" customHeight="1" x14ac:dyDescent="0.25">
      <c r="A51" s="50" t="s">
        <v>69</v>
      </c>
      <c r="B51" s="63" t="s">
        <v>95</v>
      </c>
      <c r="C51" s="50">
        <v>2</v>
      </c>
      <c r="D51" s="50">
        <v>0</v>
      </c>
      <c r="E51" s="51">
        <v>0</v>
      </c>
      <c r="F51" s="111"/>
    </row>
    <row r="52" spans="1:6" ht="18.75" customHeight="1" x14ac:dyDescent="0.25">
      <c r="A52" s="50" t="s">
        <v>70</v>
      </c>
      <c r="B52" s="63" t="s">
        <v>96</v>
      </c>
      <c r="C52" s="50">
        <v>3</v>
      </c>
      <c r="D52" s="50">
        <v>0</v>
      </c>
      <c r="E52" s="50">
        <v>0</v>
      </c>
      <c r="F52" s="111"/>
    </row>
    <row r="53" spans="1:6" ht="18.75" customHeight="1" x14ac:dyDescent="0.25">
      <c r="A53" s="50" t="s">
        <v>71</v>
      </c>
      <c r="B53" s="63" t="s">
        <v>97</v>
      </c>
      <c r="C53" s="50">
        <v>4</v>
      </c>
      <c r="D53" s="51">
        <v>0</v>
      </c>
      <c r="E53" s="51">
        <v>0</v>
      </c>
      <c r="F53" s="111"/>
    </row>
    <row r="54" spans="1:6" ht="18.75" customHeight="1" x14ac:dyDescent="0.25">
      <c r="A54" s="50" t="s">
        <v>72</v>
      </c>
      <c r="B54" s="63" t="s">
        <v>73</v>
      </c>
      <c r="C54" s="50">
        <v>5</v>
      </c>
      <c r="D54" s="51">
        <v>5</v>
      </c>
      <c r="E54" s="51">
        <v>5</v>
      </c>
      <c r="F54" s="110"/>
    </row>
    <row r="55" spans="1:6" ht="34.5" x14ac:dyDescent="0.25">
      <c r="A55" s="52">
        <v>7</v>
      </c>
      <c r="B55" s="61" t="s">
        <v>98</v>
      </c>
      <c r="C55" s="52">
        <v>3</v>
      </c>
      <c r="D55" s="52">
        <f>D56+D57</f>
        <v>3</v>
      </c>
      <c r="E55" s="52">
        <f>E56+E57</f>
        <v>3</v>
      </c>
      <c r="F55" s="109"/>
    </row>
    <row r="56" spans="1:6" ht="33" x14ac:dyDescent="0.25">
      <c r="A56" s="50" t="s">
        <v>74</v>
      </c>
      <c r="B56" s="63" t="s">
        <v>75</v>
      </c>
      <c r="C56" s="50">
        <v>2</v>
      </c>
      <c r="D56" s="51">
        <v>0</v>
      </c>
      <c r="E56" s="51">
        <v>0</v>
      </c>
      <c r="F56" s="111"/>
    </row>
    <row r="57" spans="1:6" ht="27" customHeight="1" x14ac:dyDescent="0.25">
      <c r="A57" s="50" t="s">
        <v>76</v>
      </c>
      <c r="B57" s="63" t="s">
        <v>77</v>
      </c>
      <c r="C57" s="50">
        <v>3</v>
      </c>
      <c r="D57" s="51">
        <v>3</v>
      </c>
      <c r="E57" s="51">
        <v>3</v>
      </c>
      <c r="F57" s="110"/>
    </row>
    <row r="58" spans="1:6" ht="51.75" x14ac:dyDescent="0.25">
      <c r="A58" s="52">
        <v>8</v>
      </c>
      <c r="B58" s="61" t="s">
        <v>78</v>
      </c>
      <c r="C58" s="52">
        <v>1</v>
      </c>
      <c r="D58" s="52">
        <v>1</v>
      </c>
      <c r="E58" s="60">
        <v>1</v>
      </c>
      <c r="F58" s="59"/>
    </row>
    <row r="59" spans="1:6" ht="34.5" x14ac:dyDescent="0.25">
      <c r="A59" s="79" t="s">
        <v>79</v>
      </c>
      <c r="B59" s="62" t="s">
        <v>140</v>
      </c>
      <c r="C59" s="79">
        <v>5</v>
      </c>
      <c r="D59" s="79">
        <f>D60+D61+D62</f>
        <v>5</v>
      </c>
      <c r="E59" s="79">
        <f>E60+E61+E62</f>
        <v>5</v>
      </c>
      <c r="F59" s="113"/>
    </row>
    <row r="60" spans="1:6" ht="33" x14ac:dyDescent="0.25">
      <c r="A60" s="50">
        <v>1</v>
      </c>
      <c r="B60" s="63" t="s">
        <v>80</v>
      </c>
      <c r="C60" s="50">
        <v>3</v>
      </c>
      <c r="D60" s="50">
        <v>0</v>
      </c>
      <c r="E60" s="58">
        <v>0</v>
      </c>
      <c r="F60" s="114"/>
    </row>
    <row r="61" spans="1:6" ht="66" x14ac:dyDescent="0.25">
      <c r="A61" s="50">
        <v>2</v>
      </c>
      <c r="B61" s="63" t="s">
        <v>81</v>
      </c>
      <c r="C61" s="50">
        <v>4</v>
      </c>
      <c r="D61" s="50">
        <v>0</v>
      </c>
      <c r="E61" s="58">
        <v>0</v>
      </c>
      <c r="F61" s="114"/>
    </row>
    <row r="62" spans="1:6" ht="66" x14ac:dyDescent="0.25">
      <c r="A62" s="50">
        <v>3</v>
      </c>
      <c r="B62" s="63" t="s">
        <v>82</v>
      </c>
      <c r="C62" s="50">
        <v>5</v>
      </c>
      <c r="D62" s="50">
        <v>5</v>
      </c>
      <c r="E62" s="50">
        <v>5</v>
      </c>
      <c r="F62" s="115"/>
    </row>
    <row r="63" spans="1:6" ht="51" x14ac:dyDescent="0.25">
      <c r="A63" s="79" t="s">
        <v>83</v>
      </c>
      <c r="B63" s="62" t="s">
        <v>141</v>
      </c>
      <c r="C63" s="52">
        <f>C64+C69+C74</f>
        <v>5</v>
      </c>
      <c r="D63" s="52">
        <f>D64+D69+D74</f>
        <v>5</v>
      </c>
      <c r="E63" s="52">
        <f>E64+E69+E74</f>
        <v>3.5</v>
      </c>
      <c r="F63" s="109"/>
    </row>
    <row r="64" spans="1:6" ht="132" x14ac:dyDescent="0.25">
      <c r="A64" s="51">
        <v>1</v>
      </c>
      <c r="B64" s="64" t="s">
        <v>121</v>
      </c>
      <c r="C64" s="51">
        <v>2</v>
      </c>
      <c r="D64" s="51">
        <f>SUM(D65:D68)</f>
        <v>2</v>
      </c>
      <c r="E64" s="51">
        <f>SUM(E65:E68)</f>
        <v>1</v>
      </c>
      <c r="F64" s="111"/>
    </row>
    <row r="65" spans="1:6" ht="21" customHeight="1" x14ac:dyDescent="0.25">
      <c r="A65" s="50" t="s">
        <v>14</v>
      </c>
      <c r="B65" s="63" t="s">
        <v>122</v>
      </c>
      <c r="C65" s="50">
        <v>2</v>
      </c>
      <c r="D65" s="50">
        <v>2</v>
      </c>
      <c r="E65" s="58">
        <v>0</v>
      </c>
      <c r="F65" s="111"/>
    </row>
    <row r="66" spans="1:6" ht="21" customHeight="1" x14ac:dyDescent="0.25">
      <c r="A66" s="50" t="s">
        <v>16</v>
      </c>
      <c r="B66" s="63" t="s">
        <v>123</v>
      </c>
      <c r="C66" s="50">
        <v>1</v>
      </c>
      <c r="D66" s="50">
        <v>0</v>
      </c>
      <c r="E66" s="58">
        <v>1</v>
      </c>
      <c r="F66" s="111"/>
    </row>
    <row r="67" spans="1:6" ht="21" customHeight="1" x14ac:dyDescent="0.25">
      <c r="A67" s="50" t="s">
        <v>37</v>
      </c>
      <c r="B67" s="63" t="s">
        <v>124</v>
      </c>
      <c r="C67" s="50">
        <v>0.5</v>
      </c>
      <c r="D67" s="50">
        <v>0</v>
      </c>
      <c r="E67" s="58">
        <v>0</v>
      </c>
      <c r="F67" s="111"/>
    </row>
    <row r="68" spans="1:6" ht="21" customHeight="1" x14ac:dyDescent="0.25">
      <c r="A68" s="50" t="s">
        <v>39</v>
      </c>
      <c r="B68" s="63" t="s">
        <v>125</v>
      </c>
      <c r="C68" s="50">
        <v>0</v>
      </c>
      <c r="D68" s="50">
        <v>0</v>
      </c>
      <c r="E68" s="58">
        <v>0</v>
      </c>
      <c r="F68" s="110"/>
    </row>
    <row r="69" spans="1:6" ht="49.5" x14ac:dyDescent="0.25">
      <c r="A69" s="51">
        <v>2</v>
      </c>
      <c r="B69" s="64" t="s">
        <v>138</v>
      </c>
      <c r="C69" s="51">
        <v>1.5</v>
      </c>
      <c r="D69" s="51">
        <f>SUM(D70:D73)</f>
        <v>1.5</v>
      </c>
      <c r="E69" s="51">
        <f>SUM(E70:E73)</f>
        <v>1</v>
      </c>
      <c r="F69" s="109"/>
    </row>
    <row r="70" spans="1:6" ht="30" customHeight="1" x14ac:dyDescent="0.25">
      <c r="A70" s="50" t="s">
        <v>18</v>
      </c>
      <c r="B70" s="63" t="s">
        <v>126</v>
      </c>
      <c r="C70" s="50">
        <v>1.5</v>
      </c>
      <c r="D70" s="50">
        <v>1.5</v>
      </c>
      <c r="E70" s="58">
        <v>0</v>
      </c>
      <c r="F70" s="116"/>
    </row>
    <row r="71" spans="1:6" ht="33" x14ac:dyDescent="0.25">
      <c r="A71" s="50" t="s">
        <v>20</v>
      </c>
      <c r="B71" s="63" t="s">
        <v>127</v>
      </c>
      <c r="C71" s="50">
        <v>1</v>
      </c>
      <c r="D71" s="50">
        <v>0</v>
      </c>
      <c r="E71" s="58">
        <v>1</v>
      </c>
      <c r="F71" s="116"/>
    </row>
    <row r="72" spans="1:6" ht="33" x14ac:dyDescent="0.25">
      <c r="A72" s="50" t="s">
        <v>45</v>
      </c>
      <c r="B72" s="63" t="s">
        <v>128</v>
      </c>
      <c r="C72" s="50">
        <v>0.5</v>
      </c>
      <c r="D72" s="50">
        <v>0</v>
      </c>
      <c r="E72" s="58">
        <v>0</v>
      </c>
      <c r="F72" s="116"/>
    </row>
    <row r="73" spans="1:6" ht="33" x14ac:dyDescent="0.25">
      <c r="A73" s="50" t="s">
        <v>47</v>
      </c>
      <c r="B73" s="63" t="s">
        <v>129</v>
      </c>
      <c r="C73" s="50">
        <v>0</v>
      </c>
      <c r="D73" s="50">
        <v>0</v>
      </c>
      <c r="E73" s="58">
        <v>0</v>
      </c>
      <c r="F73" s="117"/>
    </row>
    <row r="74" spans="1:6" ht="82.5" x14ac:dyDescent="0.25">
      <c r="A74" s="51">
        <v>3</v>
      </c>
      <c r="B74" s="64" t="s">
        <v>130</v>
      </c>
      <c r="C74" s="51">
        <v>1.5</v>
      </c>
      <c r="D74" s="57">
        <f>SUM(D75:D78)</f>
        <v>1.5</v>
      </c>
      <c r="E74" s="57">
        <f>SUM(E75:E78)</f>
        <v>1.5</v>
      </c>
      <c r="F74" s="109"/>
    </row>
    <row r="75" spans="1:6" ht="19.5" customHeight="1" x14ac:dyDescent="0.25">
      <c r="A75" s="50" t="s">
        <v>51</v>
      </c>
      <c r="B75" s="63" t="s">
        <v>131</v>
      </c>
      <c r="C75" s="50">
        <v>1.5</v>
      </c>
      <c r="D75" s="58">
        <v>1.5</v>
      </c>
      <c r="E75" s="58">
        <v>1.5</v>
      </c>
      <c r="F75" s="116"/>
    </row>
    <row r="76" spans="1:6" ht="19.5" customHeight="1" x14ac:dyDescent="0.25">
      <c r="A76" s="50" t="s">
        <v>53</v>
      </c>
      <c r="B76" s="63" t="s">
        <v>132</v>
      </c>
      <c r="C76" s="50">
        <v>1</v>
      </c>
      <c r="D76" s="58">
        <v>0</v>
      </c>
      <c r="E76" s="58">
        <v>0</v>
      </c>
      <c r="F76" s="116"/>
    </row>
    <row r="77" spans="1:6" ht="19.5" customHeight="1" x14ac:dyDescent="0.25">
      <c r="A77" s="50" t="s">
        <v>55</v>
      </c>
      <c r="B77" s="63" t="s">
        <v>133</v>
      </c>
      <c r="C77" s="50">
        <v>0.5</v>
      </c>
      <c r="D77" s="58">
        <v>0</v>
      </c>
      <c r="E77" s="58">
        <v>0</v>
      </c>
      <c r="F77" s="116"/>
    </row>
    <row r="78" spans="1:6" ht="19.5" customHeight="1" x14ac:dyDescent="0.25">
      <c r="A78" s="50" t="s">
        <v>135</v>
      </c>
      <c r="B78" s="63" t="s">
        <v>134</v>
      </c>
      <c r="C78" s="50">
        <v>0</v>
      </c>
      <c r="D78" s="58">
        <v>0</v>
      </c>
      <c r="E78" s="58">
        <v>0</v>
      </c>
      <c r="F78" s="117"/>
    </row>
    <row r="79" spans="1:6" ht="16.5" customHeight="1" x14ac:dyDescent="0.25">
      <c r="A79" s="98" t="s">
        <v>87</v>
      </c>
      <c r="B79" s="99" t="s">
        <v>88</v>
      </c>
      <c r="C79" s="118" t="s">
        <v>91</v>
      </c>
      <c r="D79" s="109" t="s">
        <v>91</v>
      </c>
      <c r="E79" s="109" t="s">
        <v>91</v>
      </c>
      <c r="F79" s="79"/>
    </row>
    <row r="80" spans="1:6" x14ac:dyDescent="0.25">
      <c r="A80" s="98"/>
      <c r="B80" s="99"/>
      <c r="C80" s="117"/>
      <c r="D80" s="110"/>
      <c r="E80" s="110"/>
      <c r="F80" s="59"/>
    </row>
  </sheetData>
  <mergeCells count="25">
    <mergeCell ref="F63:F68"/>
    <mergeCell ref="F69:F73"/>
    <mergeCell ref="F74:F78"/>
    <mergeCell ref="A79:A80"/>
    <mergeCell ref="B79:B80"/>
    <mergeCell ref="C79:C80"/>
    <mergeCell ref="D79:D80"/>
    <mergeCell ref="E79:E80"/>
    <mergeCell ref="F42:F45"/>
    <mergeCell ref="F46:F49"/>
    <mergeCell ref="F50:F54"/>
    <mergeCell ref="F55:F57"/>
    <mergeCell ref="F59:F62"/>
    <mergeCell ref="F9:F11"/>
    <mergeCell ref="F12:F14"/>
    <mergeCell ref="F26:F31"/>
    <mergeCell ref="F32:F37"/>
    <mergeCell ref="F38:F41"/>
    <mergeCell ref="A1:F1"/>
    <mergeCell ref="A2:F2"/>
    <mergeCell ref="A4:A6"/>
    <mergeCell ref="B4:B6"/>
    <mergeCell ref="C4:C6"/>
    <mergeCell ref="D4:E5"/>
    <mergeCell ref="F4:F6"/>
  </mergeCells>
  <pageMargins left="0.5" right="0.5" top="0.5" bottom="0.75" header="0.3" footer="0.3"/>
  <pageSetup paperSize="9" scale="66"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0"/>
  <sheetViews>
    <sheetView workbookViewId="0">
      <pane ySplit="6" topLeftCell="A73" activePane="bottomLeft" state="frozen"/>
      <selection pane="bottomLeft" activeCell="E75" sqref="E75"/>
    </sheetView>
  </sheetViews>
  <sheetFormatPr defaultRowHeight="16.5" x14ac:dyDescent="0.25"/>
  <cols>
    <col min="1" max="1" width="7.140625" style="53" customWidth="1"/>
    <col min="2" max="2" width="67.7109375" style="53" customWidth="1"/>
    <col min="3" max="3" width="15.140625" style="53" customWidth="1"/>
    <col min="4" max="4" width="19.7109375" style="53" customWidth="1"/>
    <col min="5" max="5" width="16.5703125" style="53" customWidth="1"/>
    <col min="6" max="6" width="12.85546875" style="56" customWidth="1"/>
    <col min="7" max="16384" width="9.140625" style="53"/>
  </cols>
  <sheetData>
    <row r="1" spans="1:6" ht="24.75" customHeight="1" x14ac:dyDescent="0.25">
      <c r="A1" s="119" t="s">
        <v>115</v>
      </c>
      <c r="B1" s="119"/>
      <c r="C1" s="119"/>
      <c r="D1" s="119"/>
      <c r="E1" s="119"/>
      <c r="F1" s="119"/>
    </row>
    <row r="2" spans="1:6" ht="31.5" customHeight="1" x14ac:dyDescent="0.25">
      <c r="A2" s="119" t="s">
        <v>142</v>
      </c>
      <c r="B2" s="119"/>
      <c r="C2" s="119"/>
      <c r="D2" s="119"/>
      <c r="E2" s="119"/>
      <c r="F2" s="119"/>
    </row>
    <row r="3" spans="1:6" ht="16.5" customHeight="1" x14ac:dyDescent="0.25">
      <c r="A3" s="98" t="s">
        <v>1</v>
      </c>
      <c r="B3" s="98" t="s">
        <v>2</v>
      </c>
      <c r="C3" s="98" t="s">
        <v>93</v>
      </c>
      <c r="D3" s="98" t="s">
        <v>3</v>
      </c>
      <c r="E3" s="98"/>
      <c r="F3" s="98" t="s">
        <v>137</v>
      </c>
    </row>
    <row r="4" spans="1:6" x14ac:dyDescent="0.25">
      <c r="A4" s="98"/>
      <c r="B4" s="98"/>
      <c r="C4" s="98"/>
      <c r="D4" s="98"/>
      <c r="E4" s="98"/>
      <c r="F4" s="98"/>
    </row>
    <row r="5" spans="1:6" ht="33" x14ac:dyDescent="0.25">
      <c r="A5" s="98"/>
      <c r="B5" s="98"/>
      <c r="C5" s="98"/>
      <c r="D5" s="79" t="s">
        <v>110</v>
      </c>
      <c r="E5" s="79" t="s">
        <v>111</v>
      </c>
      <c r="F5" s="98"/>
    </row>
    <row r="6" spans="1:6" ht="25.5" customHeight="1" x14ac:dyDescent="0.25">
      <c r="A6" s="79"/>
      <c r="B6" s="79" t="s">
        <v>10</v>
      </c>
      <c r="C6" s="79">
        <f>C7+C17+C24+C58+C62</f>
        <v>100</v>
      </c>
      <c r="D6" s="79">
        <f t="shared" ref="D6:E6" si="0">D7+D17+D24+D58+D62</f>
        <v>99</v>
      </c>
      <c r="E6" s="65">
        <f t="shared" si="0"/>
        <v>99</v>
      </c>
      <c r="F6" s="79"/>
    </row>
    <row r="7" spans="1:6" ht="33" x14ac:dyDescent="0.25">
      <c r="A7" s="79" t="s">
        <v>11</v>
      </c>
      <c r="B7" s="62" t="s">
        <v>12</v>
      </c>
      <c r="C7" s="79">
        <v>23</v>
      </c>
      <c r="D7" s="79">
        <f t="shared" ref="D7:E7" si="1">D8+D11+D14+D15+D16</f>
        <v>22</v>
      </c>
      <c r="E7" s="65">
        <f t="shared" si="1"/>
        <v>22</v>
      </c>
      <c r="F7" s="79"/>
    </row>
    <row r="8" spans="1:6" s="67" customFormat="1" ht="22.5" customHeight="1" x14ac:dyDescent="0.3">
      <c r="A8" s="52">
        <v>1</v>
      </c>
      <c r="B8" s="61" t="s">
        <v>13</v>
      </c>
      <c r="C8" s="52">
        <v>11</v>
      </c>
      <c r="D8" s="52">
        <f>D9+D10</f>
        <v>11</v>
      </c>
      <c r="E8" s="69">
        <f>E9+E10</f>
        <v>11</v>
      </c>
      <c r="F8" s="78"/>
    </row>
    <row r="9" spans="1:6" ht="33" x14ac:dyDescent="0.25">
      <c r="A9" s="50" t="s">
        <v>14</v>
      </c>
      <c r="B9" s="63" t="s">
        <v>15</v>
      </c>
      <c r="C9" s="50">
        <v>6</v>
      </c>
      <c r="D9" s="50">
        <v>6</v>
      </c>
      <c r="E9" s="70">
        <v>6</v>
      </c>
      <c r="F9" s="80"/>
    </row>
    <row r="10" spans="1:6" ht="33" x14ac:dyDescent="0.25">
      <c r="A10" s="50" t="s">
        <v>16</v>
      </c>
      <c r="B10" s="63" t="s">
        <v>94</v>
      </c>
      <c r="C10" s="50">
        <v>5</v>
      </c>
      <c r="D10" s="50">
        <v>5</v>
      </c>
      <c r="E10" s="70">
        <v>5</v>
      </c>
      <c r="F10" s="80"/>
    </row>
    <row r="11" spans="1:6" s="67" customFormat="1" ht="25.5" customHeight="1" x14ac:dyDescent="0.3">
      <c r="A11" s="52">
        <v>2</v>
      </c>
      <c r="B11" s="61" t="s">
        <v>17</v>
      </c>
      <c r="C11" s="52">
        <v>8</v>
      </c>
      <c r="D11" s="52">
        <f>D12+D13</f>
        <v>8</v>
      </c>
      <c r="E11" s="69">
        <f>E12+E13</f>
        <v>8</v>
      </c>
      <c r="F11" s="78"/>
    </row>
    <row r="12" spans="1:6" ht="49.5" x14ac:dyDescent="0.25">
      <c r="A12" s="50" t="s">
        <v>18</v>
      </c>
      <c r="B12" s="63" t="s">
        <v>19</v>
      </c>
      <c r="C12" s="50">
        <v>4</v>
      </c>
      <c r="D12" s="50">
        <v>4</v>
      </c>
      <c r="E12" s="70">
        <v>4</v>
      </c>
      <c r="F12" s="80"/>
    </row>
    <row r="13" spans="1:6" ht="33" x14ac:dyDescent="0.25">
      <c r="A13" s="50" t="s">
        <v>20</v>
      </c>
      <c r="B13" s="63" t="s">
        <v>21</v>
      </c>
      <c r="C13" s="50">
        <v>4</v>
      </c>
      <c r="D13" s="50">
        <v>4</v>
      </c>
      <c r="E13" s="70">
        <v>4</v>
      </c>
      <c r="F13" s="80"/>
    </row>
    <row r="14" spans="1:6" s="67" customFormat="1" ht="21.75" customHeight="1" x14ac:dyDescent="0.3">
      <c r="A14" s="52">
        <v>3</v>
      </c>
      <c r="B14" s="61" t="s">
        <v>22</v>
      </c>
      <c r="C14" s="52">
        <v>2</v>
      </c>
      <c r="D14" s="52">
        <v>2</v>
      </c>
      <c r="E14" s="69">
        <v>2</v>
      </c>
      <c r="F14" s="52"/>
    </row>
    <row r="15" spans="1:6" s="67" customFormat="1" ht="34.5" x14ac:dyDescent="0.3">
      <c r="A15" s="52">
        <v>4</v>
      </c>
      <c r="B15" s="61" t="s">
        <v>23</v>
      </c>
      <c r="C15" s="52">
        <v>1</v>
      </c>
      <c r="D15" s="52">
        <v>0</v>
      </c>
      <c r="E15" s="69">
        <v>0</v>
      </c>
      <c r="F15" s="52"/>
    </row>
    <row r="16" spans="1:6" s="67" customFormat="1" ht="22.5" customHeight="1" x14ac:dyDescent="0.3">
      <c r="A16" s="52">
        <v>5</v>
      </c>
      <c r="B16" s="61" t="s">
        <v>24</v>
      </c>
      <c r="C16" s="52">
        <v>1</v>
      </c>
      <c r="D16" s="52">
        <v>1</v>
      </c>
      <c r="E16" s="69">
        <v>1</v>
      </c>
      <c r="F16" s="52"/>
    </row>
    <row r="17" spans="1:6" ht="33" x14ac:dyDescent="0.25">
      <c r="A17" s="79" t="s">
        <v>25</v>
      </c>
      <c r="B17" s="62" t="s">
        <v>143</v>
      </c>
      <c r="C17" s="79">
        <v>22</v>
      </c>
      <c r="D17" s="79">
        <f>D18+D19+D20+D21+D22+D23</f>
        <v>22</v>
      </c>
      <c r="E17" s="65">
        <f>E18+E19+E20+E21+E22+E23</f>
        <v>22</v>
      </c>
      <c r="F17" s="79"/>
    </row>
    <row r="18" spans="1:6" ht="33" x14ac:dyDescent="0.25">
      <c r="A18" s="50">
        <v>1</v>
      </c>
      <c r="B18" s="63" t="s">
        <v>26</v>
      </c>
      <c r="C18" s="51">
        <v>4</v>
      </c>
      <c r="D18" s="51">
        <v>4</v>
      </c>
      <c r="E18" s="71">
        <v>4</v>
      </c>
      <c r="F18" s="51"/>
    </row>
    <row r="19" spans="1:6" ht="82.5" x14ac:dyDescent="0.25">
      <c r="A19" s="50">
        <v>2</v>
      </c>
      <c r="B19" s="63" t="s">
        <v>27</v>
      </c>
      <c r="C19" s="51">
        <v>4</v>
      </c>
      <c r="D19" s="51">
        <v>4</v>
      </c>
      <c r="E19" s="71">
        <v>4</v>
      </c>
      <c r="F19" s="51"/>
    </row>
    <row r="20" spans="1:6" ht="33" x14ac:dyDescent="0.25">
      <c r="A20" s="50">
        <v>3</v>
      </c>
      <c r="B20" s="63" t="s">
        <v>28</v>
      </c>
      <c r="C20" s="50">
        <v>4</v>
      </c>
      <c r="D20" s="51">
        <v>4</v>
      </c>
      <c r="E20" s="71">
        <v>4</v>
      </c>
      <c r="F20" s="51"/>
    </row>
    <row r="21" spans="1:6" ht="49.5" x14ac:dyDescent="0.25">
      <c r="A21" s="50">
        <v>4</v>
      </c>
      <c r="B21" s="63" t="s">
        <v>29</v>
      </c>
      <c r="C21" s="50">
        <v>4</v>
      </c>
      <c r="D21" s="51">
        <v>4</v>
      </c>
      <c r="E21" s="71">
        <v>4</v>
      </c>
      <c r="F21" s="51"/>
    </row>
    <row r="22" spans="1:6" ht="33" x14ac:dyDescent="0.25">
      <c r="A22" s="50">
        <v>5</v>
      </c>
      <c r="B22" s="63" t="s">
        <v>30</v>
      </c>
      <c r="C22" s="50">
        <v>3</v>
      </c>
      <c r="D22" s="51">
        <v>3</v>
      </c>
      <c r="E22" s="71">
        <v>3</v>
      </c>
      <c r="F22" s="51"/>
    </row>
    <row r="23" spans="1:6" ht="33" x14ac:dyDescent="0.25">
      <c r="A23" s="50">
        <v>6</v>
      </c>
      <c r="B23" s="63" t="s">
        <v>31</v>
      </c>
      <c r="C23" s="50">
        <v>3</v>
      </c>
      <c r="D23" s="51">
        <v>3</v>
      </c>
      <c r="E23" s="71">
        <v>3</v>
      </c>
      <c r="F23" s="51"/>
    </row>
    <row r="24" spans="1:6" ht="30" customHeight="1" x14ac:dyDescent="0.25">
      <c r="A24" s="79" t="s">
        <v>32</v>
      </c>
      <c r="B24" s="62" t="s">
        <v>33</v>
      </c>
      <c r="C24" s="79">
        <f>C25+C31+C37+C41+C45+C49+C54+C57</f>
        <v>45</v>
      </c>
      <c r="D24" s="79">
        <f>D25+D31+D37+D41+D45+D49+D54+D57</f>
        <v>45</v>
      </c>
      <c r="E24" s="65">
        <f>E25+E31+E37+E41+E45+E49+E54+E57</f>
        <v>45</v>
      </c>
      <c r="F24" s="79"/>
    </row>
    <row r="25" spans="1:6" ht="103.5" x14ac:dyDescent="0.25">
      <c r="A25" s="51">
        <v>1</v>
      </c>
      <c r="B25" s="61" t="s">
        <v>34</v>
      </c>
      <c r="C25" s="51">
        <v>6</v>
      </c>
      <c r="D25" s="51">
        <f>SUM(D26:D30)</f>
        <v>6</v>
      </c>
      <c r="E25" s="71">
        <f>SUM(E26:E30)</f>
        <v>6</v>
      </c>
      <c r="F25" s="80"/>
    </row>
    <row r="26" spans="1:6" ht="33" x14ac:dyDescent="0.25">
      <c r="A26" s="50" t="s">
        <v>14</v>
      </c>
      <c r="B26" s="63" t="s">
        <v>35</v>
      </c>
      <c r="C26" s="50">
        <v>2</v>
      </c>
      <c r="D26" s="50">
        <v>0</v>
      </c>
      <c r="E26" s="72">
        <v>0</v>
      </c>
      <c r="F26" s="80"/>
    </row>
    <row r="27" spans="1:6" x14ac:dyDescent="0.25">
      <c r="A27" s="50" t="s">
        <v>16</v>
      </c>
      <c r="B27" s="63" t="s">
        <v>36</v>
      </c>
      <c r="C27" s="50">
        <v>3</v>
      </c>
      <c r="D27" s="50">
        <v>0</v>
      </c>
      <c r="E27" s="72">
        <v>0</v>
      </c>
      <c r="F27" s="80"/>
    </row>
    <row r="28" spans="1:6" x14ac:dyDescent="0.25">
      <c r="A28" s="50" t="s">
        <v>37</v>
      </c>
      <c r="B28" s="63" t="s">
        <v>38</v>
      </c>
      <c r="C28" s="50">
        <v>4</v>
      </c>
      <c r="D28" s="50">
        <v>0</v>
      </c>
      <c r="E28" s="72">
        <v>0</v>
      </c>
      <c r="F28" s="80"/>
    </row>
    <row r="29" spans="1:6" x14ac:dyDescent="0.25">
      <c r="A29" s="50" t="s">
        <v>39</v>
      </c>
      <c r="B29" s="63" t="s">
        <v>40</v>
      </c>
      <c r="C29" s="50">
        <v>5</v>
      </c>
      <c r="D29" s="50">
        <v>0</v>
      </c>
      <c r="E29" s="71">
        <v>0</v>
      </c>
      <c r="F29" s="80"/>
    </row>
    <row r="30" spans="1:6" x14ac:dyDescent="0.25">
      <c r="A30" s="50" t="s">
        <v>41</v>
      </c>
      <c r="B30" s="63" t="s">
        <v>42</v>
      </c>
      <c r="C30" s="50">
        <v>6</v>
      </c>
      <c r="D30" s="50">
        <v>6</v>
      </c>
      <c r="E30" s="70">
        <v>6</v>
      </c>
      <c r="F30" s="80"/>
    </row>
    <row r="31" spans="1:6" ht="120.75" x14ac:dyDescent="0.25">
      <c r="A31" s="51">
        <v>2</v>
      </c>
      <c r="B31" s="61" t="s">
        <v>99</v>
      </c>
      <c r="C31" s="51">
        <v>18</v>
      </c>
      <c r="D31" s="51">
        <f>D32+D33+D34+D35+D36</f>
        <v>18</v>
      </c>
      <c r="E31" s="71">
        <f>E32+E33+E34+E35+E36</f>
        <v>18</v>
      </c>
      <c r="F31" s="74"/>
    </row>
    <row r="32" spans="1:6" x14ac:dyDescent="0.25">
      <c r="A32" s="50" t="s">
        <v>18</v>
      </c>
      <c r="B32" s="63" t="s">
        <v>43</v>
      </c>
      <c r="C32" s="50">
        <v>10</v>
      </c>
      <c r="D32" s="50">
        <v>0</v>
      </c>
      <c r="E32" s="71">
        <v>0</v>
      </c>
      <c r="F32" s="80"/>
    </row>
    <row r="33" spans="1:6" x14ac:dyDescent="0.25">
      <c r="A33" s="50" t="s">
        <v>20</v>
      </c>
      <c r="B33" s="63" t="s">
        <v>44</v>
      </c>
      <c r="C33" s="50">
        <v>12</v>
      </c>
      <c r="D33" s="50">
        <v>0</v>
      </c>
      <c r="E33" s="73">
        <v>0</v>
      </c>
      <c r="F33" s="80"/>
    </row>
    <row r="34" spans="1:6" x14ac:dyDescent="0.25">
      <c r="A34" s="50" t="s">
        <v>45</v>
      </c>
      <c r="B34" s="63" t="s">
        <v>46</v>
      </c>
      <c r="C34" s="50">
        <v>14</v>
      </c>
      <c r="D34" s="50">
        <v>0</v>
      </c>
      <c r="E34" s="73">
        <v>0</v>
      </c>
      <c r="F34" s="80"/>
    </row>
    <row r="35" spans="1:6" x14ac:dyDescent="0.25">
      <c r="A35" s="50" t="s">
        <v>47</v>
      </c>
      <c r="B35" s="63" t="s">
        <v>48</v>
      </c>
      <c r="C35" s="50">
        <v>16</v>
      </c>
      <c r="D35" s="50">
        <v>0</v>
      </c>
      <c r="E35" s="73">
        <v>0</v>
      </c>
      <c r="F35" s="80"/>
    </row>
    <row r="36" spans="1:6" x14ac:dyDescent="0.25">
      <c r="A36" s="50" t="s">
        <v>49</v>
      </c>
      <c r="B36" s="63" t="s">
        <v>50</v>
      </c>
      <c r="C36" s="50">
        <v>18</v>
      </c>
      <c r="D36" s="50">
        <v>18</v>
      </c>
      <c r="E36" s="70">
        <v>18</v>
      </c>
      <c r="F36" s="80"/>
    </row>
    <row r="37" spans="1:6" ht="103.5" x14ac:dyDescent="0.25">
      <c r="A37" s="51">
        <v>3</v>
      </c>
      <c r="B37" s="61" t="s">
        <v>100</v>
      </c>
      <c r="C37" s="51">
        <v>5</v>
      </c>
      <c r="D37" s="51">
        <f>D38+D39+D40</f>
        <v>5</v>
      </c>
      <c r="E37" s="71">
        <f>E38+E39+E40</f>
        <v>5</v>
      </c>
      <c r="F37" s="80"/>
    </row>
    <row r="38" spans="1:6" x14ac:dyDescent="0.25">
      <c r="A38" s="50" t="s">
        <v>51</v>
      </c>
      <c r="B38" s="63" t="s">
        <v>52</v>
      </c>
      <c r="C38" s="50">
        <v>3</v>
      </c>
      <c r="D38" s="50">
        <v>0</v>
      </c>
      <c r="E38" s="70">
        <v>0</v>
      </c>
      <c r="F38" s="80"/>
    </row>
    <row r="39" spans="1:6" x14ac:dyDescent="0.25">
      <c r="A39" s="50" t="s">
        <v>53</v>
      </c>
      <c r="B39" s="63" t="s">
        <v>54</v>
      </c>
      <c r="C39" s="50">
        <v>4</v>
      </c>
      <c r="D39" s="51">
        <v>0</v>
      </c>
      <c r="E39" s="65">
        <v>0</v>
      </c>
      <c r="F39" s="80"/>
    </row>
    <row r="40" spans="1:6" x14ac:dyDescent="0.25">
      <c r="A40" s="50" t="s">
        <v>55</v>
      </c>
      <c r="B40" s="63" t="s">
        <v>56</v>
      </c>
      <c r="C40" s="50">
        <v>5</v>
      </c>
      <c r="D40" s="50">
        <v>5</v>
      </c>
      <c r="E40" s="70">
        <v>5</v>
      </c>
      <c r="F40" s="80"/>
    </row>
    <row r="41" spans="1:6" ht="34.5" x14ac:dyDescent="0.25">
      <c r="A41" s="51">
        <v>4</v>
      </c>
      <c r="B41" s="61" t="s">
        <v>120</v>
      </c>
      <c r="C41" s="51">
        <v>3</v>
      </c>
      <c r="D41" s="51">
        <f>D42+D43+D44</f>
        <v>3</v>
      </c>
      <c r="E41" s="71">
        <f>E42+E43+E44</f>
        <v>3</v>
      </c>
      <c r="F41" s="80"/>
    </row>
    <row r="42" spans="1:6" s="66" customFormat="1" x14ac:dyDescent="0.25">
      <c r="A42" s="50" t="s">
        <v>57</v>
      </c>
      <c r="B42" s="63" t="s">
        <v>58</v>
      </c>
      <c r="C42" s="50">
        <v>1</v>
      </c>
      <c r="D42" s="50">
        <v>0</v>
      </c>
      <c r="E42" s="70">
        <v>0</v>
      </c>
      <c r="F42" s="80"/>
    </row>
    <row r="43" spans="1:6" s="66" customFormat="1" x14ac:dyDescent="0.25">
      <c r="A43" s="50" t="s">
        <v>59</v>
      </c>
      <c r="B43" s="63" t="s">
        <v>60</v>
      </c>
      <c r="C43" s="50">
        <v>2</v>
      </c>
      <c r="D43" s="50">
        <v>0</v>
      </c>
      <c r="E43" s="73">
        <v>0</v>
      </c>
      <c r="F43" s="80"/>
    </row>
    <row r="44" spans="1:6" s="66" customFormat="1" x14ac:dyDescent="0.25">
      <c r="A44" s="50" t="s">
        <v>61</v>
      </c>
      <c r="B44" s="63" t="s">
        <v>62</v>
      </c>
      <c r="C44" s="50">
        <v>3</v>
      </c>
      <c r="D44" s="50">
        <v>3</v>
      </c>
      <c r="E44" s="70">
        <v>3</v>
      </c>
      <c r="F44" s="80"/>
    </row>
    <row r="45" spans="1:6" ht="138" x14ac:dyDescent="0.25">
      <c r="A45" s="51">
        <v>5</v>
      </c>
      <c r="B45" s="61" t="s">
        <v>102</v>
      </c>
      <c r="C45" s="51">
        <v>4</v>
      </c>
      <c r="D45" s="51">
        <f>D46+D47+D48</f>
        <v>4</v>
      </c>
      <c r="E45" s="71">
        <f>E46+E47+E48</f>
        <v>4</v>
      </c>
      <c r="F45" s="80"/>
    </row>
    <row r="46" spans="1:6" ht="23.25" customHeight="1" x14ac:dyDescent="0.25">
      <c r="A46" s="50" t="s">
        <v>63</v>
      </c>
      <c r="B46" s="63" t="s">
        <v>64</v>
      </c>
      <c r="C46" s="50">
        <v>2</v>
      </c>
      <c r="D46" s="50">
        <v>0</v>
      </c>
      <c r="E46" s="71">
        <v>0</v>
      </c>
      <c r="F46" s="80"/>
    </row>
    <row r="47" spans="1:6" ht="33" x14ac:dyDescent="0.25">
      <c r="A47" s="50" t="s">
        <v>65</v>
      </c>
      <c r="B47" s="63" t="s">
        <v>66</v>
      </c>
      <c r="C47" s="50">
        <v>3</v>
      </c>
      <c r="D47" s="50">
        <v>0</v>
      </c>
      <c r="E47" s="72">
        <v>0</v>
      </c>
      <c r="F47" s="80"/>
    </row>
    <row r="48" spans="1:6" ht="33" x14ac:dyDescent="0.25">
      <c r="A48" s="50" t="s">
        <v>67</v>
      </c>
      <c r="B48" s="63" t="s">
        <v>68</v>
      </c>
      <c r="C48" s="50">
        <v>4</v>
      </c>
      <c r="D48" s="50">
        <v>4</v>
      </c>
      <c r="E48" s="70">
        <v>4</v>
      </c>
      <c r="F48" s="80"/>
    </row>
    <row r="49" spans="1:6" ht="51.75" x14ac:dyDescent="0.25">
      <c r="A49" s="51">
        <v>6</v>
      </c>
      <c r="B49" s="61" t="s">
        <v>103</v>
      </c>
      <c r="C49" s="51">
        <v>5</v>
      </c>
      <c r="D49" s="51">
        <f>D50+D51+D52+D53</f>
        <v>5</v>
      </c>
      <c r="E49" s="71">
        <f>E50+E51+E52+E53</f>
        <v>5</v>
      </c>
      <c r="F49" s="80"/>
    </row>
    <row r="50" spans="1:6" ht="18.75" customHeight="1" x14ac:dyDescent="0.25">
      <c r="A50" s="50" t="s">
        <v>69</v>
      </c>
      <c r="B50" s="63" t="s">
        <v>95</v>
      </c>
      <c r="C50" s="50">
        <v>2</v>
      </c>
      <c r="D50" s="50">
        <v>0</v>
      </c>
      <c r="E50" s="71">
        <v>0</v>
      </c>
      <c r="F50" s="80"/>
    </row>
    <row r="51" spans="1:6" ht="18.75" customHeight="1" x14ac:dyDescent="0.25">
      <c r="A51" s="50" t="s">
        <v>70</v>
      </c>
      <c r="B51" s="63" t="s">
        <v>96</v>
      </c>
      <c r="C51" s="50">
        <v>3</v>
      </c>
      <c r="D51" s="50">
        <v>0</v>
      </c>
      <c r="E51" s="70">
        <v>0</v>
      </c>
      <c r="F51" s="80"/>
    </row>
    <row r="52" spans="1:6" ht="18.75" customHeight="1" x14ac:dyDescent="0.25">
      <c r="A52" s="50" t="s">
        <v>71</v>
      </c>
      <c r="B52" s="63" t="s">
        <v>97</v>
      </c>
      <c r="C52" s="50">
        <v>4</v>
      </c>
      <c r="D52" s="51">
        <v>0</v>
      </c>
      <c r="E52" s="71">
        <v>0</v>
      </c>
      <c r="F52" s="80"/>
    </row>
    <row r="53" spans="1:6" ht="18.75" customHeight="1" x14ac:dyDescent="0.25">
      <c r="A53" s="50" t="s">
        <v>72</v>
      </c>
      <c r="B53" s="63" t="s">
        <v>73</v>
      </c>
      <c r="C53" s="50">
        <v>5</v>
      </c>
      <c r="D53" s="51">
        <v>5</v>
      </c>
      <c r="E53" s="71">
        <v>5</v>
      </c>
      <c r="F53" s="80"/>
    </row>
    <row r="54" spans="1:6" ht="34.5" x14ac:dyDescent="0.25">
      <c r="A54" s="51">
        <v>7</v>
      </c>
      <c r="B54" s="61" t="s">
        <v>98</v>
      </c>
      <c r="C54" s="51">
        <v>3</v>
      </c>
      <c r="D54" s="51">
        <f>D55+D56</f>
        <v>3</v>
      </c>
      <c r="E54" s="71">
        <f>E55+E56</f>
        <v>3</v>
      </c>
      <c r="F54" s="80"/>
    </row>
    <row r="55" spans="1:6" ht="33" x14ac:dyDescent="0.25">
      <c r="A55" s="50" t="s">
        <v>74</v>
      </c>
      <c r="B55" s="63" t="s">
        <v>75</v>
      </c>
      <c r="C55" s="50">
        <v>2</v>
      </c>
      <c r="D55" s="51">
        <v>0</v>
      </c>
      <c r="E55" s="71"/>
      <c r="F55" s="80"/>
    </row>
    <row r="56" spans="1:6" ht="27" customHeight="1" x14ac:dyDescent="0.25">
      <c r="A56" s="50" t="s">
        <v>76</v>
      </c>
      <c r="B56" s="63" t="s">
        <v>77</v>
      </c>
      <c r="C56" s="50">
        <v>3</v>
      </c>
      <c r="D56" s="51">
        <v>3</v>
      </c>
      <c r="E56" s="71">
        <v>3</v>
      </c>
      <c r="F56" s="80"/>
    </row>
    <row r="57" spans="1:6" ht="51.75" x14ac:dyDescent="0.25">
      <c r="A57" s="51">
        <v>8</v>
      </c>
      <c r="B57" s="61" t="s">
        <v>78</v>
      </c>
      <c r="C57" s="51">
        <v>1</v>
      </c>
      <c r="D57" s="51">
        <v>1</v>
      </c>
      <c r="E57" s="71">
        <v>1</v>
      </c>
      <c r="F57" s="57"/>
    </row>
    <row r="58" spans="1:6" s="68" customFormat="1" ht="34.5" x14ac:dyDescent="0.25">
      <c r="A58" s="79" t="s">
        <v>79</v>
      </c>
      <c r="B58" s="62" t="s">
        <v>140</v>
      </c>
      <c r="C58" s="79">
        <v>5</v>
      </c>
      <c r="D58" s="79">
        <f>D59+D60+D61</f>
        <v>5</v>
      </c>
      <c r="E58" s="65">
        <f>E59+E60+E61</f>
        <v>5</v>
      </c>
      <c r="F58" s="75"/>
    </row>
    <row r="59" spans="1:6" ht="33" x14ac:dyDescent="0.25">
      <c r="A59" s="50">
        <v>1</v>
      </c>
      <c r="B59" s="63" t="s">
        <v>80</v>
      </c>
      <c r="C59" s="50">
        <v>3</v>
      </c>
      <c r="D59" s="50">
        <v>0</v>
      </c>
      <c r="E59" s="73">
        <v>0</v>
      </c>
      <c r="F59" s="80"/>
    </row>
    <row r="60" spans="1:6" ht="66" x14ac:dyDescent="0.25">
      <c r="A60" s="50">
        <v>2</v>
      </c>
      <c r="B60" s="63" t="s">
        <v>81</v>
      </c>
      <c r="C60" s="50">
        <v>4</v>
      </c>
      <c r="D60" s="50">
        <v>0</v>
      </c>
      <c r="E60" s="73">
        <v>0</v>
      </c>
      <c r="F60" s="80"/>
    </row>
    <row r="61" spans="1:6" ht="66" x14ac:dyDescent="0.25">
      <c r="A61" s="50">
        <v>3</v>
      </c>
      <c r="B61" s="63" t="s">
        <v>82</v>
      </c>
      <c r="C61" s="50">
        <v>5</v>
      </c>
      <c r="D61" s="50">
        <v>5</v>
      </c>
      <c r="E61" s="70">
        <v>5</v>
      </c>
      <c r="F61" s="80"/>
    </row>
    <row r="62" spans="1:6" ht="51" x14ac:dyDescent="0.25">
      <c r="A62" s="79" t="s">
        <v>83</v>
      </c>
      <c r="B62" s="62" t="s">
        <v>141</v>
      </c>
      <c r="C62" s="79">
        <f>C63+C68+C73</f>
        <v>5</v>
      </c>
      <c r="D62" s="79">
        <f>D63+D68+D73</f>
        <v>5</v>
      </c>
      <c r="E62" s="65">
        <f>E63+E68+E73</f>
        <v>5</v>
      </c>
      <c r="F62" s="80"/>
    </row>
    <row r="63" spans="1:6" ht="132" x14ac:dyDescent="0.25">
      <c r="A63" s="51">
        <v>1</v>
      </c>
      <c r="B63" s="64" t="s">
        <v>121</v>
      </c>
      <c r="C63" s="51">
        <v>2</v>
      </c>
      <c r="D63" s="51">
        <f>SUM(D64:D67)</f>
        <v>2</v>
      </c>
      <c r="E63" s="71">
        <f>SUM(E64:E67)</f>
        <v>2</v>
      </c>
      <c r="F63" s="80"/>
    </row>
    <row r="64" spans="1:6" ht="21" customHeight="1" x14ac:dyDescent="0.25">
      <c r="A64" s="50" t="s">
        <v>14</v>
      </c>
      <c r="B64" s="63" t="s">
        <v>122</v>
      </c>
      <c r="C64" s="50">
        <v>2</v>
      </c>
      <c r="D64" s="50">
        <v>2</v>
      </c>
      <c r="E64" s="73">
        <v>2</v>
      </c>
      <c r="F64" s="80"/>
    </row>
    <row r="65" spans="1:9" ht="21" customHeight="1" x14ac:dyDescent="0.25">
      <c r="A65" s="50" t="s">
        <v>16</v>
      </c>
      <c r="B65" s="63" t="s">
        <v>123</v>
      </c>
      <c r="C65" s="50">
        <v>1</v>
      </c>
      <c r="D65" s="50">
        <v>0</v>
      </c>
      <c r="E65" s="73">
        <v>0</v>
      </c>
      <c r="F65" s="80"/>
    </row>
    <row r="66" spans="1:9" ht="21" customHeight="1" x14ac:dyDescent="0.25">
      <c r="A66" s="50" t="s">
        <v>37</v>
      </c>
      <c r="B66" s="63" t="s">
        <v>124</v>
      </c>
      <c r="C66" s="50">
        <v>0.5</v>
      </c>
      <c r="D66" s="50">
        <v>0</v>
      </c>
      <c r="E66" s="73">
        <v>0</v>
      </c>
      <c r="F66" s="80"/>
    </row>
    <row r="67" spans="1:9" ht="21" customHeight="1" x14ac:dyDescent="0.25">
      <c r="A67" s="50" t="s">
        <v>39</v>
      </c>
      <c r="B67" s="63" t="s">
        <v>125</v>
      </c>
      <c r="C67" s="50">
        <v>0</v>
      </c>
      <c r="D67" s="50">
        <v>0</v>
      </c>
      <c r="E67" s="73">
        <v>0</v>
      </c>
      <c r="F67" s="80"/>
    </row>
    <row r="68" spans="1:9" ht="49.5" x14ac:dyDescent="0.25">
      <c r="A68" s="51">
        <v>2</v>
      </c>
      <c r="B68" s="64" t="s">
        <v>138</v>
      </c>
      <c r="C68" s="51">
        <v>1.5</v>
      </c>
      <c r="D68" s="51">
        <f>SUM(D69:D72)</f>
        <v>1.5</v>
      </c>
      <c r="E68" s="71">
        <f>SUM(E69:E72)</f>
        <v>1.5</v>
      </c>
      <c r="F68" s="80"/>
    </row>
    <row r="69" spans="1:9" ht="30" customHeight="1" x14ac:dyDescent="0.25">
      <c r="A69" s="50" t="s">
        <v>18</v>
      </c>
      <c r="B69" s="63" t="s">
        <v>126</v>
      </c>
      <c r="C69" s="50">
        <v>1.5</v>
      </c>
      <c r="D69" s="50">
        <v>1.5</v>
      </c>
      <c r="E69" s="70">
        <v>1.5</v>
      </c>
      <c r="F69" s="76"/>
    </row>
    <row r="70" spans="1:9" ht="33" x14ac:dyDescent="0.25">
      <c r="A70" s="50" t="s">
        <v>20</v>
      </c>
      <c r="B70" s="63" t="s">
        <v>127</v>
      </c>
      <c r="C70" s="50">
        <v>1</v>
      </c>
      <c r="D70" s="50">
        <v>0</v>
      </c>
      <c r="E70" s="73">
        <v>0</v>
      </c>
      <c r="F70" s="76"/>
    </row>
    <row r="71" spans="1:9" ht="33" x14ac:dyDescent="0.25">
      <c r="A71" s="50" t="s">
        <v>45</v>
      </c>
      <c r="B71" s="63" t="s">
        <v>128</v>
      </c>
      <c r="C71" s="50">
        <v>0.5</v>
      </c>
      <c r="D71" s="50">
        <v>0</v>
      </c>
      <c r="E71" s="73">
        <v>0</v>
      </c>
      <c r="F71" s="76"/>
    </row>
    <row r="72" spans="1:9" ht="33" x14ac:dyDescent="0.25">
      <c r="A72" s="50" t="s">
        <v>47</v>
      </c>
      <c r="B72" s="63" t="s">
        <v>129</v>
      </c>
      <c r="C72" s="50">
        <v>0</v>
      </c>
      <c r="D72" s="50">
        <v>0</v>
      </c>
      <c r="E72" s="73">
        <v>0</v>
      </c>
      <c r="F72" s="76"/>
    </row>
    <row r="73" spans="1:9" ht="82.5" x14ac:dyDescent="0.25">
      <c r="A73" s="51">
        <v>3</v>
      </c>
      <c r="B73" s="64" t="s">
        <v>130</v>
      </c>
      <c r="C73" s="51">
        <v>1.5</v>
      </c>
      <c r="D73" s="57">
        <f>SUM(D74:D77)</f>
        <v>1.5</v>
      </c>
      <c r="E73" s="72">
        <f>SUM(E74:E77)</f>
        <v>1.5</v>
      </c>
      <c r="F73" s="80"/>
    </row>
    <row r="74" spans="1:9" ht="19.5" customHeight="1" x14ac:dyDescent="0.25">
      <c r="A74" s="50" t="s">
        <v>51</v>
      </c>
      <c r="B74" s="63" t="s">
        <v>131</v>
      </c>
      <c r="C74" s="50">
        <v>1.5</v>
      </c>
      <c r="D74" s="58">
        <v>1.5</v>
      </c>
      <c r="E74" s="73">
        <v>1.5</v>
      </c>
      <c r="F74" s="76"/>
    </row>
    <row r="75" spans="1:9" ht="19.5" customHeight="1" x14ac:dyDescent="0.25">
      <c r="A75" s="50" t="s">
        <v>53</v>
      </c>
      <c r="B75" s="63" t="s">
        <v>132</v>
      </c>
      <c r="C75" s="50">
        <v>1</v>
      </c>
      <c r="D75" s="58">
        <v>0</v>
      </c>
      <c r="E75" s="73">
        <v>0</v>
      </c>
      <c r="F75" s="76"/>
    </row>
    <row r="76" spans="1:9" ht="19.5" customHeight="1" x14ac:dyDescent="0.25">
      <c r="A76" s="50" t="s">
        <v>55</v>
      </c>
      <c r="B76" s="63" t="s">
        <v>133</v>
      </c>
      <c r="C76" s="50">
        <v>0.5</v>
      </c>
      <c r="D76" s="58">
        <v>0</v>
      </c>
      <c r="E76" s="73">
        <v>0</v>
      </c>
      <c r="F76" s="76"/>
    </row>
    <row r="77" spans="1:9" ht="19.5" customHeight="1" x14ac:dyDescent="0.25">
      <c r="A77" s="50" t="s">
        <v>135</v>
      </c>
      <c r="B77" s="63" t="s">
        <v>134</v>
      </c>
      <c r="C77" s="50">
        <v>0</v>
      </c>
      <c r="D77" s="58">
        <v>0</v>
      </c>
      <c r="E77" s="73">
        <v>0</v>
      </c>
      <c r="F77" s="76"/>
    </row>
    <row r="78" spans="1:9" ht="30.75" customHeight="1" x14ac:dyDescent="0.25">
      <c r="A78" s="79" t="s">
        <v>87</v>
      </c>
      <c r="B78" s="80" t="s">
        <v>88</v>
      </c>
      <c r="C78" s="79" t="s">
        <v>91</v>
      </c>
      <c r="D78" s="79" t="s">
        <v>91</v>
      </c>
      <c r="E78" s="79" t="s">
        <v>91</v>
      </c>
      <c r="F78" s="79"/>
    </row>
    <row r="79" spans="1:9" x14ac:dyDescent="0.25">
      <c r="E79" s="77"/>
      <c r="F79" s="77"/>
      <c r="G79" s="77"/>
      <c r="H79" s="77"/>
      <c r="I79" s="77"/>
    </row>
    <row r="80" spans="1:9" x14ac:dyDescent="0.25">
      <c r="E80" s="77"/>
      <c r="F80" s="77"/>
      <c r="G80" s="77"/>
      <c r="H80" s="77"/>
      <c r="I80" s="77"/>
    </row>
    <row r="81" spans="5:9" x14ac:dyDescent="0.25">
      <c r="E81" s="77"/>
      <c r="F81" s="77"/>
      <c r="G81" s="77"/>
      <c r="H81" s="77"/>
      <c r="I81" s="77"/>
    </row>
    <row r="82" spans="5:9" x14ac:dyDescent="0.25">
      <c r="E82" s="77"/>
      <c r="F82" s="77"/>
      <c r="G82" s="77"/>
      <c r="H82" s="77"/>
      <c r="I82" s="77"/>
    </row>
    <row r="83" spans="5:9" x14ac:dyDescent="0.25">
      <c r="E83" s="77"/>
      <c r="F83" s="77"/>
      <c r="G83" s="77"/>
      <c r="H83" s="77"/>
      <c r="I83" s="77"/>
    </row>
    <row r="84" spans="5:9" x14ac:dyDescent="0.25">
      <c r="E84" s="77"/>
      <c r="F84" s="77"/>
      <c r="G84" s="77"/>
      <c r="H84" s="77"/>
      <c r="I84" s="77"/>
    </row>
    <row r="85" spans="5:9" x14ac:dyDescent="0.25">
      <c r="E85" s="77"/>
      <c r="F85" s="77"/>
      <c r="G85" s="77"/>
      <c r="H85" s="77"/>
      <c r="I85" s="77"/>
    </row>
    <row r="86" spans="5:9" x14ac:dyDescent="0.25">
      <c r="E86" s="77"/>
      <c r="F86" s="77"/>
      <c r="G86" s="77"/>
      <c r="H86" s="77"/>
      <c r="I86" s="77"/>
    </row>
    <row r="87" spans="5:9" x14ac:dyDescent="0.25">
      <c r="E87" s="77"/>
      <c r="F87" s="77"/>
      <c r="G87" s="77"/>
      <c r="H87" s="77"/>
      <c r="I87" s="77"/>
    </row>
    <row r="88" spans="5:9" x14ac:dyDescent="0.25">
      <c r="E88" s="77"/>
      <c r="F88" s="77"/>
      <c r="G88" s="77"/>
      <c r="H88" s="77"/>
      <c r="I88" s="77"/>
    </row>
    <row r="89" spans="5:9" x14ac:dyDescent="0.25">
      <c r="E89" s="77"/>
      <c r="F89" s="77"/>
      <c r="G89" s="77"/>
      <c r="H89" s="77"/>
      <c r="I89" s="77"/>
    </row>
    <row r="90" spans="5:9" x14ac:dyDescent="0.25">
      <c r="E90" s="77"/>
      <c r="F90" s="77"/>
      <c r="G90" s="77"/>
      <c r="H90" s="77"/>
      <c r="I90" s="77"/>
    </row>
    <row r="91" spans="5:9" x14ac:dyDescent="0.25">
      <c r="E91" s="77"/>
      <c r="F91" s="77"/>
      <c r="G91" s="77"/>
      <c r="H91" s="77"/>
      <c r="I91" s="77"/>
    </row>
    <row r="92" spans="5:9" x14ac:dyDescent="0.25">
      <c r="E92" s="77"/>
      <c r="F92" s="77"/>
      <c r="G92" s="77"/>
      <c r="H92" s="77"/>
      <c r="I92" s="77"/>
    </row>
    <row r="93" spans="5:9" x14ac:dyDescent="0.25">
      <c r="E93" s="77"/>
      <c r="F93" s="77"/>
      <c r="G93" s="77"/>
      <c r="H93" s="77"/>
      <c r="I93" s="77"/>
    </row>
    <row r="94" spans="5:9" x14ac:dyDescent="0.25">
      <c r="E94" s="77"/>
      <c r="F94" s="77"/>
      <c r="G94" s="77"/>
      <c r="H94" s="77"/>
      <c r="I94" s="77"/>
    </row>
    <row r="95" spans="5:9" x14ac:dyDescent="0.25">
      <c r="E95" s="77"/>
      <c r="F95" s="77"/>
      <c r="G95" s="77"/>
      <c r="H95" s="77"/>
      <c r="I95" s="77"/>
    </row>
    <row r="96" spans="5:9" x14ac:dyDescent="0.25">
      <c r="E96" s="77"/>
      <c r="F96" s="77"/>
      <c r="G96" s="77"/>
      <c r="H96" s="77"/>
      <c r="I96" s="77"/>
    </row>
    <row r="97" spans="5:9" x14ac:dyDescent="0.25">
      <c r="E97" s="77"/>
      <c r="F97" s="77"/>
      <c r="G97" s="77"/>
      <c r="H97" s="77"/>
      <c r="I97" s="77"/>
    </row>
    <row r="98" spans="5:9" x14ac:dyDescent="0.25">
      <c r="E98" s="77"/>
      <c r="F98" s="77"/>
      <c r="G98" s="77"/>
      <c r="H98" s="77"/>
      <c r="I98" s="77"/>
    </row>
    <row r="99" spans="5:9" x14ac:dyDescent="0.25">
      <c r="E99" s="77"/>
      <c r="F99" s="77"/>
      <c r="G99" s="77"/>
      <c r="H99" s="77"/>
      <c r="I99" s="77"/>
    </row>
    <row r="100" spans="5:9" x14ac:dyDescent="0.25">
      <c r="E100" s="77"/>
      <c r="F100" s="77"/>
      <c r="G100" s="77"/>
      <c r="H100" s="77"/>
      <c r="I100" s="77"/>
    </row>
    <row r="101" spans="5:9" x14ac:dyDescent="0.25">
      <c r="E101" s="77"/>
      <c r="F101" s="77"/>
      <c r="G101" s="77"/>
      <c r="H101" s="77"/>
      <c r="I101" s="77"/>
    </row>
    <row r="102" spans="5:9" x14ac:dyDescent="0.25">
      <c r="E102" s="77"/>
      <c r="F102" s="77"/>
      <c r="G102" s="77"/>
      <c r="H102" s="77"/>
      <c r="I102" s="77"/>
    </row>
    <row r="103" spans="5:9" x14ac:dyDescent="0.25">
      <c r="E103" s="77"/>
      <c r="F103" s="77"/>
      <c r="G103" s="77"/>
      <c r="H103" s="77"/>
      <c r="I103" s="77"/>
    </row>
    <row r="104" spans="5:9" x14ac:dyDescent="0.25">
      <c r="E104" s="77"/>
      <c r="F104" s="77"/>
      <c r="G104" s="77"/>
      <c r="H104" s="77"/>
      <c r="I104" s="77"/>
    </row>
    <row r="105" spans="5:9" x14ac:dyDescent="0.25">
      <c r="E105" s="77"/>
      <c r="F105" s="77"/>
      <c r="G105" s="77"/>
      <c r="H105" s="77"/>
      <c r="I105" s="77"/>
    </row>
    <row r="106" spans="5:9" x14ac:dyDescent="0.25">
      <c r="E106" s="77"/>
      <c r="F106" s="77"/>
      <c r="G106" s="77"/>
      <c r="H106" s="77"/>
      <c r="I106" s="77"/>
    </row>
    <row r="107" spans="5:9" x14ac:dyDescent="0.25">
      <c r="E107" s="77"/>
      <c r="F107" s="77"/>
      <c r="G107" s="77"/>
      <c r="H107" s="77"/>
      <c r="I107" s="77"/>
    </row>
    <row r="108" spans="5:9" x14ac:dyDescent="0.25">
      <c r="E108" s="77"/>
      <c r="F108" s="77"/>
      <c r="G108" s="77"/>
      <c r="H108" s="77"/>
      <c r="I108" s="77"/>
    </row>
    <row r="109" spans="5:9" x14ac:dyDescent="0.25">
      <c r="E109" s="77"/>
      <c r="F109" s="77"/>
      <c r="G109" s="77"/>
      <c r="H109" s="77"/>
      <c r="I109" s="77"/>
    </row>
    <row r="110" spans="5:9" x14ac:dyDescent="0.25">
      <c r="E110" s="77"/>
      <c r="F110" s="77"/>
      <c r="G110" s="77"/>
      <c r="H110" s="77"/>
      <c r="I110" s="77"/>
    </row>
    <row r="111" spans="5:9" x14ac:dyDescent="0.25">
      <c r="E111" s="77"/>
      <c r="F111" s="77"/>
      <c r="G111" s="77"/>
      <c r="H111" s="77"/>
      <c r="I111" s="77"/>
    </row>
    <row r="112" spans="5:9" x14ac:dyDescent="0.25">
      <c r="E112" s="77"/>
      <c r="F112" s="77"/>
      <c r="G112" s="77"/>
      <c r="H112" s="77"/>
      <c r="I112" s="77"/>
    </row>
    <row r="113" spans="5:9" x14ac:dyDescent="0.25">
      <c r="E113" s="77"/>
      <c r="F113" s="77"/>
      <c r="G113" s="77"/>
      <c r="H113" s="77"/>
      <c r="I113" s="77"/>
    </row>
    <row r="114" spans="5:9" x14ac:dyDescent="0.25">
      <c r="E114" s="77"/>
      <c r="F114" s="77"/>
      <c r="G114" s="77"/>
      <c r="H114" s="77"/>
      <c r="I114" s="77"/>
    </row>
    <row r="115" spans="5:9" x14ac:dyDescent="0.25">
      <c r="E115" s="77"/>
      <c r="F115" s="77"/>
      <c r="G115" s="77"/>
      <c r="H115" s="77"/>
      <c r="I115" s="77"/>
    </row>
    <row r="116" spans="5:9" x14ac:dyDescent="0.25">
      <c r="E116" s="77"/>
      <c r="F116" s="77"/>
      <c r="G116" s="77"/>
      <c r="H116" s="77"/>
      <c r="I116" s="77"/>
    </row>
    <row r="117" spans="5:9" x14ac:dyDescent="0.25">
      <c r="E117" s="77"/>
      <c r="F117" s="77"/>
      <c r="G117" s="77"/>
      <c r="H117" s="77"/>
      <c r="I117" s="77"/>
    </row>
    <row r="118" spans="5:9" x14ac:dyDescent="0.25">
      <c r="E118" s="77"/>
      <c r="F118" s="77"/>
      <c r="G118" s="77"/>
      <c r="H118" s="77"/>
      <c r="I118" s="77"/>
    </row>
    <row r="119" spans="5:9" x14ac:dyDescent="0.25">
      <c r="E119" s="77"/>
      <c r="F119" s="77"/>
      <c r="G119" s="77"/>
      <c r="H119" s="77"/>
      <c r="I119" s="77"/>
    </row>
    <row r="120" spans="5:9" x14ac:dyDescent="0.25">
      <c r="E120" s="77"/>
      <c r="F120" s="77"/>
      <c r="G120" s="77"/>
      <c r="H120" s="77"/>
      <c r="I120" s="77"/>
    </row>
    <row r="121" spans="5:9" x14ac:dyDescent="0.25">
      <c r="E121" s="77"/>
      <c r="F121" s="77"/>
      <c r="G121" s="77"/>
      <c r="H121" s="77"/>
      <c r="I121" s="77"/>
    </row>
    <row r="122" spans="5:9" x14ac:dyDescent="0.25">
      <c r="E122" s="77"/>
      <c r="F122" s="77"/>
      <c r="G122" s="77"/>
      <c r="H122" s="77"/>
      <c r="I122" s="77"/>
    </row>
    <row r="123" spans="5:9" x14ac:dyDescent="0.25">
      <c r="E123" s="77"/>
      <c r="F123" s="77"/>
      <c r="G123" s="77"/>
      <c r="H123" s="77"/>
      <c r="I123" s="77"/>
    </row>
    <row r="124" spans="5:9" x14ac:dyDescent="0.25">
      <c r="E124" s="77"/>
      <c r="F124" s="77"/>
      <c r="G124" s="77"/>
      <c r="H124" s="77"/>
      <c r="I124" s="77"/>
    </row>
    <row r="125" spans="5:9" x14ac:dyDescent="0.25">
      <c r="E125" s="77"/>
      <c r="F125" s="77"/>
      <c r="G125" s="77"/>
      <c r="H125" s="77"/>
      <c r="I125" s="77"/>
    </row>
    <row r="126" spans="5:9" x14ac:dyDescent="0.25">
      <c r="E126" s="77"/>
      <c r="F126" s="77"/>
      <c r="G126" s="77"/>
      <c r="H126" s="77"/>
      <c r="I126" s="77"/>
    </row>
    <row r="127" spans="5:9" x14ac:dyDescent="0.25">
      <c r="E127" s="77"/>
      <c r="F127" s="77"/>
      <c r="G127" s="77"/>
      <c r="H127" s="77"/>
      <c r="I127" s="77"/>
    </row>
    <row r="128" spans="5:9" x14ac:dyDescent="0.25">
      <c r="E128" s="77"/>
      <c r="F128" s="77"/>
      <c r="G128" s="77"/>
      <c r="H128" s="77"/>
      <c r="I128" s="77"/>
    </row>
    <row r="129" spans="5:9" x14ac:dyDescent="0.25">
      <c r="E129" s="77"/>
      <c r="F129" s="77"/>
      <c r="G129" s="77"/>
      <c r="H129" s="77"/>
      <c r="I129" s="77"/>
    </row>
    <row r="130" spans="5:9" x14ac:dyDescent="0.25">
      <c r="E130" s="77"/>
      <c r="F130" s="77"/>
      <c r="G130" s="77"/>
      <c r="H130" s="77"/>
      <c r="I130" s="77"/>
    </row>
    <row r="131" spans="5:9" x14ac:dyDescent="0.25">
      <c r="E131" s="77"/>
      <c r="F131" s="77"/>
      <c r="G131" s="77"/>
      <c r="H131" s="77"/>
      <c r="I131" s="77"/>
    </row>
    <row r="132" spans="5:9" x14ac:dyDescent="0.25">
      <c r="E132" s="77"/>
      <c r="F132" s="77"/>
      <c r="G132" s="77"/>
      <c r="H132" s="77"/>
      <c r="I132" s="77"/>
    </row>
    <row r="133" spans="5:9" x14ac:dyDescent="0.25">
      <c r="E133" s="77"/>
      <c r="F133" s="77"/>
      <c r="G133" s="77"/>
      <c r="H133" s="77"/>
      <c r="I133" s="77"/>
    </row>
    <row r="134" spans="5:9" x14ac:dyDescent="0.25">
      <c r="E134" s="77"/>
      <c r="F134" s="77"/>
      <c r="G134" s="77"/>
      <c r="H134" s="77"/>
      <c r="I134" s="77"/>
    </row>
    <row r="135" spans="5:9" x14ac:dyDescent="0.25">
      <c r="E135" s="77"/>
      <c r="F135" s="77"/>
      <c r="G135" s="77"/>
      <c r="H135" s="77"/>
      <c r="I135" s="77"/>
    </row>
    <row r="136" spans="5:9" x14ac:dyDescent="0.25">
      <c r="E136" s="77"/>
      <c r="F136" s="77"/>
      <c r="G136" s="77"/>
      <c r="H136" s="77"/>
      <c r="I136" s="77"/>
    </row>
    <row r="137" spans="5:9" x14ac:dyDescent="0.25">
      <c r="E137" s="77"/>
      <c r="F137" s="77"/>
      <c r="G137" s="77"/>
      <c r="H137" s="77"/>
      <c r="I137" s="77"/>
    </row>
    <row r="138" spans="5:9" x14ac:dyDescent="0.25">
      <c r="E138" s="77"/>
      <c r="F138" s="77"/>
      <c r="G138" s="77"/>
      <c r="H138" s="77"/>
      <c r="I138" s="77"/>
    </row>
    <row r="139" spans="5:9" x14ac:dyDescent="0.25">
      <c r="E139" s="77"/>
      <c r="F139" s="77"/>
      <c r="G139" s="77"/>
      <c r="H139" s="77"/>
      <c r="I139" s="77"/>
    </row>
    <row r="140" spans="5:9" x14ac:dyDescent="0.25">
      <c r="E140" s="77"/>
      <c r="F140" s="77"/>
      <c r="G140" s="77"/>
      <c r="H140" s="77"/>
      <c r="I140" s="77"/>
    </row>
    <row r="141" spans="5:9" x14ac:dyDescent="0.25">
      <c r="E141" s="77"/>
      <c r="F141" s="77"/>
      <c r="G141" s="77"/>
      <c r="H141" s="77"/>
      <c r="I141" s="77"/>
    </row>
    <row r="142" spans="5:9" x14ac:dyDescent="0.25">
      <c r="E142" s="77"/>
      <c r="F142" s="77"/>
      <c r="G142" s="77"/>
      <c r="H142" s="77"/>
      <c r="I142" s="77"/>
    </row>
    <row r="143" spans="5:9" x14ac:dyDescent="0.25">
      <c r="E143" s="77"/>
      <c r="F143" s="77"/>
      <c r="G143" s="77"/>
      <c r="H143" s="77"/>
      <c r="I143" s="77"/>
    </row>
    <row r="144" spans="5:9" x14ac:dyDescent="0.25">
      <c r="E144" s="77"/>
      <c r="F144" s="77"/>
      <c r="G144" s="77"/>
      <c r="H144" s="77"/>
      <c r="I144" s="77"/>
    </row>
    <row r="145" spans="5:9" x14ac:dyDescent="0.25">
      <c r="E145" s="77"/>
      <c r="F145" s="77"/>
      <c r="G145" s="77"/>
      <c r="H145" s="77"/>
      <c r="I145" s="77"/>
    </row>
    <row r="146" spans="5:9" x14ac:dyDescent="0.25">
      <c r="E146" s="77"/>
      <c r="F146" s="77"/>
      <c r="G146" s="77"/>
      <c r="H146" s="77"/>
      <c r="I146" s="77"/>
    </row>
    <row r="147" spans="5:9" x14ac:dyDescent="0.25">
      <c r="E147" s="77"/>
      <c r="F147" s="77"/>
      <c r="G147" s="77"/>
      <c r="H147" s="77"/>
      <c r="I147" s="77"/>
    </row>
    <row r="148" spans="5:9" x14ac:dyDescent="0.25">
      <c r="E148" s="77"/>
      <c r="F148" s="77"/>
      <c r="G148" s="77"/>
      <c r="H148" s="77"/>
      <c r="I148" s="77"/>
    </row>
    <row r="149" spans="5:9" x14ac:dyDescent="0.25">
      <c r="E149" s="77"/>
      <c r="F149" s="77"/>
      <c r="G149" s="77"/>
      <c r="H149" s="77"/>
      <c r="I149" s="77"/>
    </row>
    <row r="150" spans="5:9" x14ac:dyDescent="0.25">
      <c r="E150" s="77"/>
      <c r="F150" s="77"/>
      <c r="G150" s="77"/>
      <c r="H150" s="77"/>
      <c r="I150" s="77"/>
    </row>
    <row r="151" spans="5:9" x14ac:dyDescent="0.25">
      <c r="E151" s="77"/>
      <c r="F151" s="77"/>
      <c r="G151" s="77"/>
      <c r="H151" s="77"/>
      <c r="I151" s="77"/>
    </row>
    <row r="152" spans="5:9" x14ac:dyDescent="0.25">
      <c r="E152" s="77"/>
      <c r="F152" s="77"/>
      <c r="G152" s="77"/>
      <c r="H152" s="77"/>
      <c r="I152" s="77"/>
    </row>
    <row r="153" spans="5:9" x14ac:dyDescent="0.25">
      <c r="E153" s="77"/>
      <c r="F153" s="77"/>
      <c r="G153" s="77"/>
      <c r="H153" s="77"/>
      <c r="I153" s="77"/>
    </row>
    <row r="154" spans="5:9" x14ac:dyDescent="0.25">
      <c r="E154" s="77"/>
      <c r="F154" s="77"/>
      <c r="G154" s="77"/>
      <c r="H154" s="77"/>
      <c r="I154" s="77"/>
    </row>
    <row r="155" spans="5:9" x14ac:dyDescent="0.25">
      <c r="E155" s="77"/>
      <c r="F155" s="77"/>
      <c r="G155" s="77"/>
      <c r="H155" s="77"/>
      <c r="I155" s="77"/>
    </row>
    <row r="156" spans="5:9" x14ac:dyDescent="0.25">
      <c r="E156" s="77"/>
      <c r="F156" s="77"/>
      <c r="G156" s="77"/>
      <c r="H156" s="77"/>
      <c r="I156" s="77"/>
    </row>
    <row r="157" spans="5:9" x14ac:dyDescent="0.25">
      <c r="E157" s="77"/>
      <c r="F157" s="77"/>
      <c r="G157" s="77"/>
      <c r="H157" s="77"/>
      <c r="I157" s="77"/>
    </row>
    <row r="158" spans="5:9" x14ac:dyDescent="0.25">
      <c r="E158" s="77"/>
      <c r="F158" s="77"/>
      <c r="G158" s="77"/>
      <c r="H158" s="77"/>
      <c r="I158" s="77"/>
    </row>
    <row r="159" spans="5:9" x14ac:dyDescent="0.25">
      <c r="E159" s="77"/>
      <c r="F159" s="77"/>
      <c r="G159" s="77"/>
      <c r="H159" s="77"/>
      <c r="I159" s="77"/>
    </row>
    <row r="160" spans="5:9" x14ac:dyDescent="0.25">
      <c r="E160" s="77"/>
      <c r="F160" s="77"/>
      <c r="G160" s="77"/>
      <c r="H160" s="77"/>
      <c r="I160" s="77"/>
    </row>
    <row r="161" spans="5:9" x14ac:dyDescent="0.25">
      <c r="E161" s="77"/>
      <c r="F161" s="77"/>
      <c r="G161" s="77"/>
      <c r="H161" s="77"/>
      <c r="I161" s="77"/>
    </row>
    <row r="162" spans="5:9" x14ac:dyDescent="0.25">
      <c r="E162" s="77"/>
      <c r="F162" s="77"/>
      <c r="G162" s="77"/>
      <c r="H162" s="77"/>
      <c r="I162" s="77"/>
    </row>
    <row r="163" spans="5:9" x14ac:dyDescent="0.25">
      <c r="E163" s="77"/>
      <c r="F163" s="77"/>
      <c r="G163" s="77"/>
      <c r="H163" s="77"/>
      <c r="I163" s="77"/>
    </row>
    <row r="164" spans="5:9" x14ac:dyDescent="0.25">
      <c r="E164" s="77"/>
      <c r="F164" s="77"/>
      <c r="G164" s="77"/>
      <c r="H164" s="77"/>
      <c r="I164" s="77"/>
    </row>
    <row r="165" spans="5:9" x14ac:dyDescent="0.25">
      <c r="E165" s="77"/>
      <c r="F165" s="77"/>
      <c r="G165" s="77"/>
      <c r="H165" s="77"/>
      <c r="I165" s="77"/>
    </row>
    <row r="166" spans="5:9" x14ac:dyDescent="0.25">
      <c r="E166" s="77"/>
      <c r="F166" s="77"/>
      <c r="G166" s="77"/>
      <c r="H166" s="77"/>
      <c r="I166" s="77"/>
    </row>
    <row r="167" spans="5:9" x14ac:dyDescent="0.25">
      <c r="E167" s="77"/>
      <c r="F167" s="77"/>
      <c r="G167" s="77"/>
      <c r="H167" s="77"/>
      <c r="I167" s="77"/>
    </row>
    <row r="168" spans="5:9" x14ac:dyDescent="0.25">
      <c r="E168" s="77"/>
      <c r="F168" s="77"/>
      <c r="G168" s="77"/>
      <c r="H168" s="77"/>
      <c r="I168" s="77"/>
    </row>
    <row r="169" spans="5:9" x14ac:dyDescent="0.25">
      <c r="E169" s="77"/>
      <c r="F169" s="77"/>
      <c r="G169" s="77"/>
      <c r="H169" s="77"/>
      <c r="I169" s="77"/>
    </row>
    <row r="170" spans="5:9" x14ac:dyDescent="0.25">
      <c r="E170" s="77"/>
      <c r="F170" s="77"/>
      <c r="G170" s="77"/>
      <c r="H170" s="77"/>
      <c r="I170" s="77"/>
    </row>
    <row r="171" spans="5:9" x14ac:dyDescent="0.25">
      <c r="E171" s="77"/>
      <c r="F171" s="77"/>
      <c r="G171" s="77"/>
      <c r="H171" s="77"/>
      <c r="I171" s="77"/>
    </row>
    <row r="172" spans="5:9" x14ac:dyDescent="0.25">
      <c r="E172" s="77"/>
      <c r="F172" s="77"/>
      <c r="G172" s="77"/>
      <c r="H172" s="77"/>
      <c r="I172" s="77"/>
    </row>
    <row r="173" spans="5:9" x14ac:dyDescent="0.25">
      <c r="E173" s="77"/>
      <c r="F173" s="77"/>
      <c r="G173" s="77"/>
      <c r="H173" s="77"/>
      <c r="I173" s="77"/>
    </row>
    <row r="174" spans="5:9" x14ac:dyDescent="0.25">
      <c r="E174" s="77"/>
      <c r="F174" s="77"/>
      <c r="G174" s="77"/>
      <c r="H174" s="77"/>
      <c r="I174" s="77"/>
    </row>
    <row r="175" spans="5:9" x14ac:dyDescent="0.25">
      <c r="E175" s="77"/>
      <c r="F175" s="77"/>
      <c r="G175" s="77"/>
      <c r="H175" s="77"/>
      <c r="I175" s="77"/>
    </row>
    <row r="176" spans="5:9" x14ac:dyDescent="0.25">
      <c r="E176" s="77"/>
      <c r="F176" s="77"/>
      <c r="G176" s="77"/>
      <c r="H176" s="77"/>
      <c r="I176" s="77"/>
    </row>
    <row r="177" spans="5:9" x14ac:dyDescent="0.25">
      <c r="E177" s="77"/>
      <c r="F177" s="77"/>
      <c r="G177" s="77"/>
      <c r="H177" s="77"/>
      <c r="I177" s="77"/>
    </row>
    <row r="178" spans="5:9" x14ac:dyDescent="0.25">
      <c r="E178" s="77"/>
      <c r="F178" s="77"/>
      <c r="G178" s="77"/>
      <c r="H178" s="77"/>
      <c r="I178" s="77"/>
    </row>
    <row r="179" spans="5:9" x14ac:dyDescent="0.25">
      <c r="E179" s="77"/>
      <c r="F179" s="77"/>
      <c r="G179" s="77"/>
      <c r="H179" s="77"/>
      <c r="I179" s="77"/>
    </row>
    <row r="180" spans="5:9" x14ac:dyDescent="0.25">
      <c r="E180" s="77"/>
      <c r="F180" s="77"/>
      <c r="G180" s="77"/>
      <c r="H180" s="77"/>
      <c r="I180" s="77"/>
    </row>
    <row r="181" spans="5:9" x14ac:dyDescent="0.25">
      <c r="E181" s="77"/>
      <c r="F181" s="77"/>
      <c r="G181" s="77"/>
      <c r="H181" s="77"/>
      <c r="I181" s="77"/>
    </row>
    <row r="182" spans="5:9" x14ac:dyDescent="0.25">
      <c r="E182" s="77"/>
      <c r="F182" s="77"/>
      <c r="G182" s="77"/>
      <c r="H182" s="77"/>
      <c r="I182" s="77"/>
    </row>
    <row r="183" spans="5:9" x14ac:dyDescent="0.25">
      <c r="E183" s="77"/>
      <c r="F183" s="77"/>
      <c r="G183" s="77"/>
      <c r="H183" s="77"/>
      <c r="I183" s="77"/>
    </row>
    <row r="184" spans="5:9" x14ac:dyDescent="0.25">
      <c r="E184" s="77"/>
      <c r="F184" s="77"/>
      <c r="G184" s="77"/>
      <c r="H184" s="77"/>
      <c r="I184" s="77"/>
    </row>
    <row r="185" spans="5:9" x14ac:dyDescent="0.25">
      <c r="E185" s="77"/>
      <c r="F185" s="77"/>
      <c r="G185" s="77"/>
      <c r="H185" s="77"/>
      <c r="I185" s="77"/>
    </row>
    <row r="186" spans="5:9" x14ac:dyDescent="0.25">
      <c r="E186" s="77"/>
      <c r="F186" s="77"/>
      <c r="G186" s="77"/>
      <c r="H186" s="77"/>
      <c r="I186" s="77"/>
    </row>
    <row r="187" spans="5:9" x14ac:dyDescent="0.25">
      <c r="E187" s="77"/>
      <c r="F187" s="77"/>
      <c r="G187" s="77"/>
      <c r="H187" s="77"/>
      <c r="I187" s="77"/>
    </row>
    <row r="188" spans="5:9" x14ac:dyDescent="0.25">
      <c r="E188" s="77"/>
      <c r="F188" s="77"/>
      <c r="G188" s="77"/>
      <c r="H188" s="77"/>
      <c r="I188" s="77"/>
    </row>
    <row r="189" spans="5:9" x14ac:dyDescent="0.25">
      <c r="E189" s="77"/>
      <c r="F189" s="77"/>
      <c r="G189" s="77"/>
      <c r="H189" s="77"/>
      <c r="I189" s="77"/>
    </row>
    <row r="190" spans="5:9" x14ac:dyDescent="0.25">
      <c r="E190" s="77"/>
      <c r="F190" s="77"/>
      <c r="G190" s="77"/>
      <c r="H190" s="77"/>
      <c r="I190" s="77"/>
    </row>
    <row r="191" spans="5:9" x14ac:dyDescent="0.25">
      <c r="E191" s="77"/>
      <c r="F191" s="77"/>
      <c r="G191" s="77"/>
      <c r="H191" s="77"/>
      <c r="I191" s="77"/>
    </row>
    <row r="192" spans="5:9" x14ac:dyDescent="0.25">
      <c r="E192" s="77"/>
      <c r="F192" s="77"/>
      <c r="G192" s="77"/>
      <c r="H192" s="77"/>
      <c r="I192" s="77"/>
    </row>
    <row r="193" spans="5:9" x14ac:dyDescent="0.25">
      <c r="E193" s="77"/>
      <c r="F193" s="77"/>
      <c r="G193" s="77"/>
      <c r="H193" s="77"/>
      <c r="I193" s="77"/>
    </row>
    <row r="194" spans="5:9" x14ac:dyDescent="0.25">
      <c r="E194" s="77"/>
      <c r="F194" s="77"/>
      <c r="G194" s="77"/>
      <c r="H194" s="77"/>
      <c r="I194" s="77"/>
    </row>
    <row r="195" spans="5:9" x14ac:dyDescent="0.25">
      <c r="E195" s="77"/>
      <c r="F195" s="77"/>
      <c r="G195" s="77"/>
      <c r="H195" s="77"/>
      <c r="I195" s="77"/>
    </row>
    <row r="196" spans="5:9" x14ac:dyDescent="0.25">
      <c r="E196" s="77"/>
      <c r="F196" s="77"/>
      <c r="G196" s="77"/>
      <c r="H196" s="77"/>
      <c r="I196" s="77"/>
    </row>
    <row r="197" spans="5:9" x14ac:dyDescent="0.25">
      <c r="E197" s="77"/>
      <c r="F197" s="77"/>
      <c r="G197" s="77"/>
      <c r="H197" s="77"/>
      <c r="I197" s="77"/>
    </row>
    <row r="198" spans="5:9" x14ac:dyDescent="0.25">
      <c r="E198" s="77"/>
      <c r="F198" s="77"/>
      <c r="G198" s="77"/>
      <c r="H198" s="77"/>
      <c r="I198" s="77"/>
    </row>
    <row r="199" spans="5:9" x14ac:dyDescent="0.25">
      <c r="E199" s="77"/>
      <c r="F199" s="77"/>
      <c r="G199" s="77"/>
      <c r="H199" s="77"/>
      <c r="I199" s="77"/>
    </row>
    <row r="200" spans="5:9" x14ac:dyDescent="0.25">
      <c r="E200" s="77"/>
      <c r="F200" s="77"/>
      <c r="G200" s="77"/>
      <c r="H200" s="77"/>
      <c r="I200" s="77"/>
    </row>
    <row r="201" spans="5:9" x14ac:dyDescent="0.25">
      <c r="E201" s="77"/>
      <c r="F201" s="77"/>
      <c r="G201" s="77"/>
      <c r="H201" s="77"/>
      <c r="I201" s="77"/>
    </row>
    <row r="202" spans="5:9" x14ac:dyDescent="0.25">
      <c r="E202" s="77"/>
      <c r="F202" s="77"/>
      <c r="G202" s="77"/>
      <c r="H202" s="77"/>
      <c r="I202" s="77"/>
    </row>
    <row r="203" spans="5:9" x14ac:dyDescent="0.25">
      <c r="E203" s="77"/>
      <c r="F203" s="77"/>
      <c r="G203" s="77"/>
      <c r="H203" s="77"/>
      <c r="I203" s="77"/>
    </row>
    <row r="204" spans="5:9" x14ac:dyDescent="0.25">
      <c r="E204" s="77"/>
      <c r="F204" s="77"/>
      <c r="G204" s="77"/>
      <c r="H204" s="77"/>
      <c r="I204" s="77"/>
    </row>
    <row r="205" spans="5:9" x14ac:dyDescent="0.25">
      <c r="E205" s="77"/>
      <c r="F205" s="77"/>
      <c r="G205" s="77"/>
      <c r="H205" s="77"/>
      <c r="I205" s="77"/>
    </row>
    <row r="206" spans="5:9" x14ac:dyDescent="0.25">
      <c r="E206" s="77"/>
      <c r="F206" s="77"/>
      <c r="G206" s="77"/>
      <c r="H206" s="77"/>
      <c r="I206" s="77"/>
    </row>
    <row r="207" spans="5:9" x14ac:dyDescent="0.25">
      <c r="E207" s="77"/>
      <c r="F207" s="77"/>
      <c r="G207" s="77"/>
      <c r="H207" s="77"/>
      <c r="I207" s="77"/>
    </row>
    <row r="208" spans="5:9" x14ac:dyDescent="0.25">
      <c r="E208" s="77"/>
      <c r="F208" s="77"/>
      <c r="G208" s="77"/>
      <c r="H208" s="77"/>
      <c r="I208" s="77"/>
    </row>
    <row r="209" spans="5:9" x14ac:dyDescent="0.25">
      <c r="E209" s="77"/>
      <c r="F209" s="77"/>
      <c r="G209" s="77"/>
      <c r="H209" s="77"/>
      <c r="I209" s="77"/>
    </row>
    <row r="210" spans="5:9" x14ac:dyDescent="0.25">
      <c r="E210" s="77"/>
      <c r="F210" s="77"/>
      <c r="G210" s="77"/>
      <c r="H210" s="77"/>
      <c r="I210" s="77"/>
    </row>
    <row r="211" spans="5:9" x14ac:dyDescent="0.25">
      <c r="E211" s="77"/>
      <c r="F211" s="77"/>
      <c r="G211" s="77"/>
      <c r="H211" s="77"/>
      <c r="I211" s="77"/>
    </row>
    <row r="212" spans="5:9" x14ac:dyDescent="0.25">
      <c r="E212" s="77"/>
      <c r="F212" s="77"/>
      <c r="G212" s="77"/>
      <c r="H212" s="77"/>
      <c r="I212" s="77"/>
    </row>
    <row r="213" spans="5:9" x14ac:dyDescent="0.25">
      <c r="E213" s="77"/>
      <c r="F213" s="77"/>
      <c r="G213" s="77"/>
      <c r="H213" s="77"/>
      <c r="I213" s="77"/>
    </row>
    <row r="214" spans="5:9" x14ac:dyDescent="0.25">
      <c r="E214" s="77"/>
      <c r="F214" s="77"/>
      <c r="G214" s="77"/>
      <c r="H214" s="77"/>
      <c r="I214" s="77"/>
    </row>
    <row r="215" spans="5:9" x14ac:dyDescent="0.25">
      <c r="E215" s="77"/>
      <c r="F215" s="77"/>
      <c r="G215" s="77"/>
      <c r="H215" s="77"/>
      <c r="I215" s="77"/>
    </row>
    <row r="216" spans="5:9" x14ac:dyDescent="0.25">
      <c r="E216" s="77"/>
      <c r="F216" s="77"/>
      <c r="G216" s="77"/>
      <c r="H216" s="77"/>
      <c r="I216" s="77"/>
    </row>
    <row r="217" spans="5:9" x14ac:dyDescent="0.25">
      <c r="E217" s="77"/>
      <c r="F217" s="77"/>
      <c r="G217" s="77"/>
      <c r="H217" s="77"/>
      <c r="I217" s="77"/>
    </row>
    <row r="218" spans="5:9" x14ac:dyDescent="0.25">
      <c r="E218" s="77"/>
      <c r="F218" s="77"/>
      <c r="G218" s="77"/>
      <c r="H218" s="77"/>
      <c r="I218" s="77"/>
    </row>
    <row r="219" spans="5:9" x14ac:dyDescent="0.25">
      <c r="E219" s="77"/>
      <c r="F219" s="77"/>
      <c r="G219" s="77"/>
      <c r="H219" s="77"/>
      <c r="I219" s="77"/>
    </row>
    <row r="220" spans="5:9" x14ac:dyDescent="0.25">
      <c r="E220" s="77"/>
      <c r="F220" s="77"/>
      <c r="G220" s="77"/>
      <c r="H220" s="77"/>
      <c r="I220" s="77"/>
    </row>
  </sheetData>
  <mergeCells count="7">
    <mergeCell ref="A3:A5"/>
    <mergeCell ref="B3:B5"/>
    <mergeCell ref="C3:C5"/>
    <mergeCell ref="D3:E4"/>
    <mergeCell ref="A1:F1"/>
    <mergeCell ref="A2:F2"/>
    <mergeCell ref="F3:F5"/>
  </mergeCells>
  <pageMargins left="0.5" right="0.5" top="0.5" bottom="0.75" header="0.3" footer="0.3"/>
  <pageSetup paperSize="9" scale="66"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81"/>
  <sheetViews>
    <sheetView topLeftCell="A61" workbookViewId="0">
      <selection activeCell="B10" sqref="B10"/>
    </sheetView>
  </sheetViews>
  <sheetFormatPr defaultRowHeight="15.75" x14ac:dyDescent="0.25"/>
  <cols>
    <col min="1" max="1" width="9.140625" style="30"/>
    <col min="2" max="2" width="68.140625" style="27" customWidth="1"/>
    <col min="3" max="3" width="15" customWidth="1"/>
    <col min="4" max="5" width="16.42578125" style="30" customWidth="1"/>
    <col min="6" max="6" width="11.5703125" customWidth="1"/>
  </cols>
  <sheetData>
    <row r="4" spans="1:6" ht="18.75" x14ac:dyDescent="0.25">
      <c r="A4" s="93" t="s">
        <v>115</v>
      </c>
      <c r="B4" s="93"/>
      <c r="C4" s="93"/>
      <c r="D4" s="93"/>
      <c r="E4" s="93"/>
      <c r="F4" s="93"/>
    </row>
    <row r="5" spans="1:6" ht="18.75" x14ac:dyDescent="0.25">
      <c r="A5" s="93" t="s">
        <v>116</v>
      </c>
      <c r="B5" s="93"/>
      <c r="C5" s="93"/>
      <c r="D5" s="93"/>
      <c r="E5" s="93"/>
      <c r="F5" s="93"/>
    </row>
    <row r="6" spans="1:6" ht="13.5" customHeight="1" x14ac:dyDescent="0.25">
      <c r="A6" s="1"/>
    </row>
    <row r="7" spans="1:6" ht="23.25" customHeight="1" x14ac:dyDescent="0.25">
      <c r="A7" s="89" t="s">
        <v>1</v>
      </c>
      <c r="B7" s="95" t="s">
        <v>2</v>
      </c>
      <c r="C7" s="91" t="s">
        <v>93</v>
      </c>
      <c r="D7" s="90" t="s">
        <v>3</v>
      </c>
      <c r="E7" s="90"/>
      <c r="F7" s="120" t="s">
        <v>112</v>
      </c>
    </row>
    <row r="8" spans="1:6" ht="34.5" customHeight="1" x14ac:dyDescent="0.25">
      <c r="A8" s="89"/>
      <c r="B8" s="95"/>
      <c r="C8" s="92"/>
      <c r="D8" s="3" t="s">
        <v>110</v>
      </c>
      <c r="E8" s="3" t="s">
        <v>111</v>
      </c>
      <c r="F8" s="120"/>
    </row>
    <row r="9" spans="1:6" ht="16.5" x14ac:dyDescent="0.25">
      <c r="A9" s="17"/>
      <c r="B9" s="28" t="s">
        <v>10</v>
      </c>
      <c r="C9" s="2">
        <f>C10+C20+C27+C61+C65</f>
        <v>100</v>
      </c>
      <c r="D9" s="2">
        <f t="shared" ref="D9:E9" si="0">D10+D20+D27+D61+D65</f>
        <v>98.5</v>
      </c>
      <c r="E9" s="2">
        <f t="shared" si="0"/>
        <v>98</v>
      </c>
      <c r="F9" s="47"/>
    </row>
    <row r="10" spans="1:6" ht="31.5" x14ac:dyDescent="0.25">
      <c r="A10" s="21" t="s">
        <v>11</v>
      </c>
      <c r="B10" s="29" t="s">
        <v>12</v>
      </c>
      <c r="C10" s="21">
        <v>23</v>
      </c>
      <c r="D10" s="31">
        <f t="shared" ref="D10:E10" si="1">D11+D14+D17+D18+D19</f>
        <v>22</v>
      </c>
      <c r="E10" s="31">
        <f t="shared" si="1"/>
        <v>22</v>
      </c>
      <c r="F10" s="47"/>
    </row>
    <row r="11" spans="1:6" ht="19.5" x14ac:dyDescent="0.25">
      <c r="A11" s="22">
        <v>1</v>
      </c>
      <c r="B11" s="24" t="s">
        <v>13</v>
      </c>
      <c r="C11" s="22">
        <v>11</v>
      </c>
      <c r="D11" s="19">
        <f t="shared" ref="D11:E11" si="2">D12+D13</f>
        <v>11</v>
      </c>
      <c r="E11" s="19">
        <f t="shared" si="2"/>
        <v>11</v>
      </c>
      <c r="F11" s="47"/>
    </row>
    <row r="12" spans="1:6" ht="31.5" x14ac:dyDescent="0.25">
      <c r="A12" s="18" t="s">
        <v>14</v>
      </c>
      <c r="B12" s="25" t="s">
        <v>15</v>
      </c>
      <c r="C12" s="18">
        <v>6</v>
      </c>
      <c r="D12" s="20">
        <v>6</v>
      </c>
      <c r="E12" s="20">
        <v>6</v>
      </c>
      <c r="F12" s="47"/>
    </row>
    <row r="13" spans="1:6" ht="31.5" x14ac:dyDescent="0.25">
      <c r="A13" s="18" t="s">
        <v>16</v>
      </c>
      <c r="B13" s="25" t="s">
        <v>94</v>
      </c>
      <c r="C13" s="18">
        <v>5</v>
      </c>
      <c r="D13" s="20">
        <v>5</v>
      </c>
      <c r="E13" s="20">
        <v>5</v>
      </c>
      <c r="F13" s="47"/>
    </row>
    <row r="14" spans="1:6" ht="19.5" x14ac:dyDescent="0.25">
      <c r="A14" s="22">
        <v>2</v>
      </c>
      <c r="B14" s="24" t="s">
        <v>17</v>
      </c>
      <c r="C14" s="22">
        <v>8</v>
      </c>
      <c r="D14" s="19">
        <f t="shared" ref="D14:E14" si="3">D15+D16</f>
        <v>8</v>
      </c>
      <c r="E14" s="19">
        <f t="shared" si="3"/>
        <v>8</v>
      </c>
      <c r="F14" s="47"/>
    </row>
    <row r="15" spans="1:6" ht="31.5" x14ac:dyDescent="0.25">
      <c r="A15" s="18" t="s">
        <v>18</v>
      </c>
      <c r="B15" s="25" t="s">
        <v>19</v>
      </c>
      <c r="C15" s="18">
        <v>4</v>
      </c>
      <c r="D15" s="20">
        <v>4</v>
      </c>
      <c r="E15" s="20">
        <v>4</v>
      </c>
      <c r="F15" s="47"/>
    </row>
    <row r="16" spans="1:6" ht="31.5" x14ac:dyDescent="0.25">
      <c r="A16" s="18" t="s">
        <v>20</v>
      </c>
      <c r="B16" s="25" t="s">
        <v>21</v>
      </c>
      <c r="C16" s="18">
        <v>4</v>
      </c>
      <c r="D16" s="20">
        <v>4</v>
      </c>
      <c r="E16" s="20">
        <v>4</v>
      </c>
      <c r="F16" s="47"/>
    </row>
    <row r="17" spans="1:6" ht="19.5" x14ac:dyDescent="0.25">
      <c r="A17" s="22">
        <v>3</v>
      </c>
      <c r="B17" s="24" t="s">
        <v>22</v>
      </c>
      <c r="C17" s="22">
        <v>2</v>
      </c>
      <c r="D17" s="19">
        <f>2</f>
        <v>2</v>
      </c>
      <c r="E17" s="19">
        <f>2</f>
        <v>2</v>
      </c>
      <c r="F17" s="47"/>
    </row>
    <row r="18" spans="1:6" ht="31.5" x14ac:dyDescent="0.25">
      <c r="A18" s="39">
        <v>4</v>
      </c>
      <c r="B18" s="43" t="s">
        <v>23</v>
      </c>
      <c r="C18" s="39">
        <v>1</v>
      </c>
      <c r="D18" s="5">
        <v>0</v>
      </c>
      <c r="E18" s="5">
        <v>0</v>
      </c>
      <c r="F18" s="47"/>
    </row>
    <row r="19" spans="1:6" ht="19.5" x14ac:dyDescent="0.25">
      <c r="A19" s="22">
        <v>5</v>
      </c>
      <c r="B19" s="24" t="s">
        <v>24</v>
      </c>
      <c r="C19" s="22">
        <v>1</v>
      </c>
      <c r="D19" s="19">
        <v>1</v>
      </c>
      <c r="E19" s="19">
        <v>1</v>
      </c>
      <c r="F19" s="47"/>
    </row>
    <row r="20" spans="1:6" ht="31.5" x14ac:dyDescent="0.25">
      <c r="A20" s="21" t="s">
        <v>25</v>
      </c>
      <c r="B20" s="29" t="s">
        <v>106</v>
      </c>
      <c r="C20" s="21">
        <v>22</v>
      </c>
      <c r="D20" s="31">
        <f t="shared" ref="D20:E20" si="4">D21+D22+D23+D24+D25+D26</f>
        <v>22</v>
      </c>
      <c r="E20" s="31">
        <f t="shared" si="4"/>
        <v>22</v>
      </c>
      <c r="F20" s="47"/>
    </row>
    <row r="21" spans="1:6" ht="31.5" x14ac:dyDescent="0.25">
      <c r="A21" s="18">
        <v>1</v>
      </c>
      <c r="B21" s="25" t="s">
        <v>26</v>
      </c>
      <c r="C21" s="23">
        <v>4</v>
      </c>
      <c r="D21" s="19">
        <v>4</v>
      </c>
      <c r="E21" s="19">
        <v>4</v>
      </c>
      <c r="F21" s="47"/>
    </row>
    <row r="22" spans="1:6" ht="63" x14ac:dyDescent="0.25">
      <c r="A22" s="18">
        <v>2</v>
      </c>
      <c r="B22" s="25" t="s">
        <v>27</v>
      </c>
      <c r="C22" s="23">
        <v>4</v>
      </c>
      <c r="D22" s="19">
        <v>4</v>
      </c>
      <c r="E22" s="19">
        <v>4</v>
      </c>
      <c r="F22" s="47"/>
    </row>
    <row r="23" spans="1:6" ht="31.5" x14ac:dyDescent="0.25">
      <c r="A23" s="18">
        <v>3</v>
      </c>
      <c r="B23" s="25" t="s">
        <v>28</v>
      </c>
      <c r="C23" s="18">
        <v>4</v>
      </c>
      <c r="D23" s="19">
        <v>4</v>
      </c>
      <c r="E23" s="19">
        <v>4</v>
      </c>
      <c r="F23" s="47"/>
    </row>
    <row r="24" spans="1:6" ht="39" customHeight="1" x14ac:dyDescent="0.25">
      <c r="A24" s="18">
        <v>4</v>
      </c>
      <c r="B24" s="25" t="s">
        <v>29</v>
      </c>
      <c r="C24" s="18">
        <v>4</v>
      </c>
      <c r="D24" s="19">
        <v>4</v>
      </c>
      <c r="E24" s="19">
        <v>4</v>
      </c>
      <c r="F24" s="47"/>
    </row>
    <row r="25" spans="1:6" ht="31.5" x14ac:dyDescent="0.25">
      <c r="A25" s="18">
        <v>5</v>
      </c>
      <c r="B25" s="25" t="s">
        <v>30</v>
      </c>
      <c r="C25" s="18">
        <v>3</v>
      </c>
      <c r="D25" s="19">
        <v>3</v>
      </c>
      <c r="E25" s="19">
        <v>3</v>
      </c>
      <c r="F25" s="47"/>
    </row>
    <row r="26" spans="1:6" ht="31.5" x14ac:dyDescent="0.25">
      <c r="A26" s="18">
        <v>6</v>
      </c>
      <c r="B26" s="25" t="s">
        <v>31</v>
      </c>
      <c r="C26" s="18">
        <v>3</v>
      </c>
      <c r="D26" s="19">
        <v>3</v>
      </c>
      <c r="E26" s="19">
        <v>3</v>
      </c>
      <c r="F26" s="47"/>
    </row>
    <row r="27" spans="1:6" ht="18.75" x14ac:dyDescent="0.25">
      <c r="A27" s="21" t="s">
        <v>32</v>
      </c>
      <c r="B27" s="29" t="s">
        <v>33</v>
      </c>
      <c r="C27" s="31">
        <f>C28+C34+C40+C44+C48+C52+C57+C60</f>
        <v>45</v>
      </c>
      <c r="D27" s="31">
        <f t="shared" ref="D27:E27" si="5">D28+D34+D40+D44+D48+D52+D57+D60</f>
        <v>45</v>
      </c>
      <c r="E27" s="31">
        <f t="shared" si="5"/>
        <v>45</v>
      </c>
      <c r="F27" s="47"/>
    </row>
    <row r="28" spans="1:6" ht="82.5" customHeight="1" x14ac:dyDescent="0.25">
      <c r="A28" s="22">
        <v>1</v>
      </c>
      <c r="B28" s="24" t="s">
        <v>34</v>
      </c>
      <c r="C28" s="22">
        <v>6</v>
      </c>
      <c r="D28" s="32">
        <f t="shared" ref="D28:E28" si="6">SUM(D29:D33)</f>
        <v>6</v>
      </c>
      <c r="E28" s="32">
        <f t="shared" si="6"/>
        <v>6</v>
      </c>
      <c r="F28" s="47"/>
    </row>
    <row r="29" spans="1:6" ht="22.5" customHeight="1" x14ac:dyDescent="0.25">
      <c r="A29" s="18" t="s">
        <v>14</v>
      </c>
      <c r="B29" s="25" t="s">
        <v>35</v>
      </c>
      <c r="C29" s="18">
        <v>2</v>
      </c>
      <c r="D29" s="9"/>
      <c r="E29" s="9"/>
      <c r="F29" s="47"/>
    </row>
    <row r="30" spans="1:6" ht="18.75" x14ac:dyDescent="0.25">
      <c r="A30" s="18" t="s">
        <v>16</v>
      </c>
      <c r="B30" s="25" t="s">
        <v>36</v>
      </c>
      <c r="C30" s="18">
        <v>3</v>
      </c>
      <c r="D30" s="9"/>
      <c r="E30" s="9"/>
      <c r="F30" s="47"/>
    </row>
    <row r="31" spans="1:6" ht="18.75" x14ac:dyDescent="0.25">
      <c r="A31" s="18" t="s">
        <v>37</v>
      </c>
      <c r="B31" s="25" t="s">
        <v>38</v>
      </c>
      <c r="C31" s="18">
        <v>4</v>
      </c>
      <c r="D31" s="9"/>
      <c r="E31" s="9"/>
      <c r="F31" s="47"/>
    </row>
    <row r="32" spans="1:6" ht="18.75" x14ac:dyDescent="0.25">
      <c r="A32" s="18" t="s">
        <v>39</v>
      </c>
      <c r="B32" s="25" t="s">
        <v>40</v>
      </c>
      <c r="C32" s="18">
        <v>5</v>
      </c>
      <c r="D32" s="34"/>
      <c r="E32" s="34"/>
      <c r="F32" s="47"/>
    </row>
    <row r="33" spans="1:6" ht="18.75" x14ac:dyDescent="0.25">
      <c r="A33" s="18" t="s">
        <v>41</v>
      </c>
      <c r="B33" s="25" t="s">
        <v>42</v>
      </c>
      <c r="C33" s="18">
        <v>6</v>
      </c>
      <c r="D33" s="20">
        <v>6</v>
      </c>
      <c r="E33" s="20">
        <v>6</v>
      </c>
      <c r="F33" s="47"/>
    </row>
    <row r="34" spans="1:6" ht="110.25" x14ac:dyDescent="0.25">
      <c r="A34" s="22">
        <v>2</v>
      </c>
      <c r="B34" s="24" t="s">
        <v>99</v>
      </c>
      <c r="C34" s="22">
        <v>18</v>
      </c>
      <c r="D34" s="33">
        <f t="shared" ref="D34:E34" si="7">D35+D36+D37+D38+D39</f>
        <v>18</v>
      </c>
      <c r="E34" s="33">
        <f t="shared" si="7"/>
        <v>18</v>
      </c>
      <c r="F34" s="47"/>
    </row>
    <row r="35" spans="1:6" ht="18.75" x14ac:dyDescent="0.25">
      <c r="A35" s="18" t="s">
        <v>18</v>
      </c>
      <c r="B35" s="25" t="s">
        <v>43</v>
      </c>
      <c r="C35" s="18">
        <v>10</v>
      </c>
      <c r="D35" s="34"/>
      <c r="E35" s="34"/>
      <c r="F35" s="47"/>
    </row>
    <row r="36" spans="1:6" ht="18.75" x14ac:dyDescent="0.25">
      <c r="A36" s="18" t="s">
        <v>20</v>
      </c>
      <c r="B36" s="25" t="s">
        <v>44</v>
      </c>
      <c r="C36" s="18">
        <v>12</v>
      </c>
      <c r="D36" s="10"/>
      <c r="E36" s="10"/>
      <c r="F36" s="47"/>
    </row>
    <row r="37" spans="1:6" ht="18.75" x14ac:dyDescent="0.25">
      <c r="A37" s="18" t="s">
        <v>45</v>
      </c>
      <c r="B37" s="25" t="s">
        <v>46</v>
      </c>
      <c r="C37" s="18">
        <v>14</v>
      </c>
      <c r="D37" s="10"/>
      <c r="E37" s="10"/>
      <c r="F37" s="47"/>
    </row>
    <row r="38" spans="1:6" ht="18.75" x14ac:dyDescent="0.25">
      <c r="A38" s="18" t="s">
        <v>47</v>
      </c>
      <c r="B38" s="25" t="s">
        <v>48</v>
      </c>
      <c r="C38" s="18">
        <v>16</v>
      </c>
      <c r="D38" s="10"/>
      <c r="E38" s="10"/>
      <c r="F38" s="47"/>
    </row>
    <row r="39" spans="1:6" ht="18.75" x14ac:dyDescent="0.25">
      <c r="A39" s="18" t="s">
        <v>49</v>
      </c>
      <c r="B39" s="25" t="s">
        <v>50</v>
      </c>
      <c r="C39" s="18">
        <v>18</v>
      </c>
      <c r="D39" s="20">
        <v>18</v>
      </c>
      <c r="E39" s="20">
        <v>18</v>
      </c>
      <c r="F39" s="47"/>
    </row>
    <row r="40" spans="1:6" ht="77.25" customHeight="1" x14ac:dyDescent="0.25">
      <c r="A40" s="22">
        <v>3</v>
      </c>
      <c r="B40" s="24" t="s">
        <v>100</v>
      </c>
      <c r="C40" s="22">
        <v>5</v>
      </c>
      <c r="D40" s="20">
        <f t="shared" ref="D40:E40" si="8">D41+D42+D43</f>
        <v>5</v>
      </c>
      <c r="E40" s="20">
        <f t="shared" si="8"/>
        <v>5</v>
      </c>
      <c r="F40" s="47"/>
    </row>
    <row r="41" spans="1:6" ht="18.75" x14ac:dyDescent="0.25">
      <c r="A41" s="18" t="s">
        <v>51</v>
      </c>
      <c r="B41" s="25" t="s">
        <v>52</v>
      </c>
      <c r="C41" s="18">
        <v>3</v>
      </c>
      <c r="D41" s="7"/>
      <c r="E41" s="7"/>
      <c r="F41" s="47"/>
    </row>
    <row r="42" spans="1:6" ht="18.75" x14ac:dyDescent="0.25">
      <c r="A42" s="18" t="s">
        <v>53</v>
      </c>
      <c r="B42" s="25" t="s">
        <v>54</v>
      </c>
      <c r="C42" s="18">
        <v>4</v>
      </c>
      <c r="D42" s="2"/>
      <c r="E42" s="2"/>
      <c r="F42" s="47"/>
    </row>
    <row r="43" spans="1:6" ht="18.75" x14ac:dyDescent="0.25">
      <c r="A43" s="18" t="s">
        <v>55</v>
      </c>
      <c r="B43" s="25" t="s">
        <v>56</v>
      </c>
      <c r="C43" s="18">
        <v>5</v>
      </c>
      <c r="D43" s="18">
        <v>5</v>
      </c>
      <c r="E43" s="18">
        <v>5</v>
      </c>
      <c r="F43" s="47"/>
    </row>
    <row r="44" spans="1:6" ht="31.5" x14ac:dyDescent="0.25">
      <c r="A44" s="22">
        <v>4</v>
      </c>
      <c r="B44" s="24" t="s">
        <v>101</v>
      </c>
      <c r="C44" s="22">
        <v>3</v>
      </c>
      <c r="D44" s="20">
        <f t="shared" ref="D44:E44" si="9">D45+D46+D47</f>
        <v>3</v>
      </c>
      <c r="E44" s="20">
        <f t="shared" si="9"/>
        <v>3</v>
      </c>
      <c r="F44" s="47"/>
    </row>
    <row r="45" spans="1:6" ht="18.75" x14ac:dyDescent="0.25">
      <c r="A45" s="18" t="s">
        <v>57</v>
      </c>
      <c r="B45" s="25" t="s">
        <v>58</v>
      </c>
      <c r="C45" s="18">
        <v>1</v>
      </c>
      <c r="D45" s="2"/>
      <c r="E45" s="2"/>
      <c r="F45" s="47"/>
    </row>
    <row r="46" spans="1:6" ht="18.75" x14ac:dyDescent="0.25">
      <c r="A46" s="18" t="s">
        <v>59</v>
      </c>
      <c r="B46" s="25" t="s">
        <v>60</v>
      </c>
      <c r="C46" s="18">
        <v>2</v>
      </c>
      <c r="D46" s="9"/>
      <c r="E46" s="9"/>
      <c r="F46" s="47"/>
    </row>
    <row r="47" spans="1:6" ht="18.75" x14ac:dyDescent="0.25">
      <c r="A47" s="18" t="s">
        <v>61</v>
      </c>
      <c r="B47" s="25" t="s">
        <v>62</v>
      </c>
      <c r="C47" s="18">
        <v>3</v>
      </c>
      <c r="D47" s="18">
        <v>3</v>
      </c>
      <c r="E47" s="18">
        <v>3</v>
      </c>
      <c r="F47" s="47"/>
    </row>
    <row r="48" spans="1:6" ht="110.25" x14ac:dyDescent="0.25">
      <c r="A48" s="22">
        <v>5</v>
      </c>
      <c r="B48" s="24" t="s">
        <v>102</v>
      </c>
      <c r="C48" s="22">
        <v>4</v>
      </c>
      <c r="D48" s="20">
        <f t="shared" ref="D48:E48" si="10">D49+D50+D51</f>
        <v>4</v>
      </c>
      <c r="E48" s="20">
        <f t="shared" si="10"/>
        <v>4</v>
      </c>
      <c r="F48" s="47"/>
    </row>
    <row r="49" spans="1:6" ht="18.75" x14ac:dyDescent="0.25">
      <c r="A49" s="18" t="s">
        <v>63</v>
      </c>
      <c r="B49" s="25" t="s">
        <v>64</v>
      </c>
      <c r="C49" s="18">
        <v>2</v>
      </c>
      <c r="D49" s="34"/>
      <c r="E49" s="34"/>
      <c r="F49" s="47"/>
    </row>
    <row r="50" spans="1:6" ht="18.75" x14ac:dyDescent="0.25">
      <c r="A50" s="18" t="s">
        <v>65</v>
      </c>
      <c r="B50" s="25" t="s">
        <v>66</v>
      </c>
      <c r="C50" s="18">
        <v>3</v>
      </c>
      <c r="D50" s="9"/>
      <c r="E50" s="9"/>
      <c r="F50" s="47"/>
    </row>
    <row r="51" spans="1:6" ht="18.75" x14ac:dyDescent="0.25">
      <c r="A51" s="18" t="s">
        <v>67</v>
      </c>
      <c r="B51" s="25" t="s">
        <v>68</v>
      </c>
      <c r="C51" s="18">
        <v>4</v>
      </c>
      <c r="D51" s="20">
        <v>4</v>
      </c>
      <c r="E51" s="20">
        <v>4</v>
      </c>
      <c r="F51" s="47"/>
    </row>
    <row r="52" spans="1:6" ht="47.25" x14ac:dyDescent="0.25">
      <c r="A52" s="22">
        <v>6</v>
      </c>
      <c r="B52" s="29" t="s">
        <v>103</v>
      </c>
      <c r="C52" s="22">
        <v>5</v>
      </c>
      <c r="D52" s="20">
        <f t="shared" ref="D52:E52" si="11">D53+D54+D55+D56</f>
        <v>5</v>
      </c>
      <c r="E52" s="20">
        <f t="shared" si="11"/>
        <v>5</v>
      </c>
      <c r="F52" s="47"/>
    </row>
    <row r="53" spans="1:6" ht="18.75" x14ac:dyDescent="0.25">
      <c r="A53" s="18" t="s">
        <v>69</v>
      </c>
      <c r="B53" s="25" t="s">
        <v>95</v>
      </c>
      <c r="C53" s="18">
        <v>2</v>
      </c>
      <c r="D53" s="5"/>
      <c r="E53" s="5"/>
      <c r="F53" s="47"/>
    </row>
    <row r="54" spans="1:6" ht="18.75" x14ac:dyDescent="0.25">
      <c r="A54" s="18" t="s">
        <v>70</v>
      </c>
      <c r="B54" s="25" t="s">
        <v>96</v>
      </c>
      <c r="C54" s="18">
        <v>3</v>
      </c>
      <c r="D54" s="7"/>
      <c r="E54" s="7"/>
      <c r="F54" s="47"/>
    </row>
    <row r="55" spans="1:6" ht="18.75" x14ac:dyDescent="0.25">
      <c r="A55" s="18" t="s">
        <v>71</v>
      </c>
      <c r="B55" s="25" t="s">
        <v>97</v>
      </c>
      <c r="C55" s="18">
        <v>4</v>
      </c>
      <c r="D55" s="5"/>
      <c r="E55" s="5"/>
      <c r="F55" s="47"/>
    </row>
    <row r="56" spans="1:6" ht="18.75" x14ac:dyDescent="0.25">
      <c r="A56" s="18" t="s">
        <v>72</v>
      </c>
      <c r="B56" s="25" t="s">
        <v>73</v>
      </c>
      <c r="C56" s="18">
        <v>5</v>
      </c>
      <c r="D56" s="19">
        <v>5</v>
      </c>
      <c r="E56" s="19">
        <v>5</v>
      </c>
      <c r="F56" s="47"/>
    </row>
    <row r="57" spans="1:6" ht="31.5" x14ac:dyDescent="0.25">
      <c r="A57" s="22">
        <v>7</v>
      </c>
      <c r="B57" s="24" t="s">
        <v>98</v>
      </c>
      <c r="C57" s="22">
        <v>3</v>
      </c>
      <c r="D57" s="19">
        <f t="shared" ref="D57:E57" si="12">D58+D59</f>
        <v>3</v>
      </c>
      <c r="E57" s="19">
        <f t="shared" si="12"/>
        <v>3</v>
      </c>
      <c r="F57" s="47"/>
    </row>
    <row r="58" spans="1:6" ht="18.75" x14ac:dyDescent="0.25">
      <c r="A58" s="18" t="s">
        <v>74</v>
      </c>
      <c r="B58" s="25" t="s">
        <v>75</v>
      </c>
      <c r="C58" s="18">
        <v>2</v>
      </c>
      <c r="D58" s="34"/>
      <c r="E58" s="34"/>
      <c r="F58" s="47"/>
    </row>
    <row r="59" spans="1:6" ht="18.75" x14ac:dyDescent="0.25">
      <c r="A59" s="18" t="s">
        <v>76</v>
      </c>
      <c r="B59" s="25" t="s">
        <v>77</v>
      </c>
      <c r="C59" s="18">
        <v>3</v>
      </c>
      <c r="D59" s="19">
        <v>3</v>
      </c>
      <c r="E59" s="19">
        <v>3</v>
      </c>
      <c r="F59" s="47"/>
    </row>
    <row r="60" spans="1:6" ht="31.5" x14ac:dyDescent="0.25">
      <c r="A60" s="39">
        <v>8</v>
      </c>
      <c r="B60" s="40" t="s">
        <v>78</v>
      </c>
      <c r="C60" s="41">
        <v>1</v>
      </c>
      <c r="D60" s="14">
        <v>1</v>
      </c>
      <c r="E60" s="14">
        <v>1</v>
      </c>
      <c r="F60" s="47"/>
    </row>
    <row r="61" spans="1:6" ht="31.5" x14ac:dyDescent="0.25">
      <c r="A61" s="21" t="s">
        <v>79</v>
      </c>
      <c r="B61" s="29" t="s">
        <v>107</v>
      </c>
      <c r="C61" s="21">
        <v>5</v>
      </c>
      <c r="D61" s="19">
        <f t="shared" ref="D61:E61" si="13">D62+D63+D64</f>
        <v>5</v>
      </c>
      <c r="E61" s="19">
        <f t="shared" si="13"/>
        <v>5</v>
      </c>
      <c r="F61" s="47"/>
    </row>
    <row r="62" spans="1:6" ht="18.75" x14ac:dyDescent="0.25">
      <c r="A62" s="18">
        <v>1</v>
      </c>
      <c r="B62" s="25" t="s">
        <v>80</v>
      </c>
      <c r="C62" s="18">
        <v>3</v>
      </c>
      <c r="D62" s="10"/>
      <c r="E62" s="10"/>
      <c r="F62" s="47"/>
    </row>
    <row r="63" spans="1:6" ht="52.5" customHeight="1" x14ac:dyDescent="0.25">
      <c r="A63" s="18">
        <v>2</v>
      </c>
      <c r="B63" s="25" t="s">
        <v>81</v>
      </c>
      <c r="C63" s="18">
        <v>4</v>
      </c>
      <c r="D63" s="10"/>
      <c r="E63" s="10"/>
      <c r="F63" s="47"/>
    </row>
    <row r="64" spans="1:6" ht="48.75" customHeight="1" x14ac:dyDescent="0.25">
      <c r="A64" s="18">
        <v>3</v>
      </c>
      <c r="B64" s="25" t="s">
        <v>82</v>
      </c>
      <c r="C64" s="18">
        <v>5</v>
      </c>
      <c r="D64" s="20">
        <v>5</v>
      </c>
      <c r="E64" s="20">
        <v>5</v>
      </c>
      <c r="F64" s="47"/>
    </row>
    <row r="65" spans="1:6" ht="47.25" x14ac:dyDescent="0.25">
      <c r="A65" s="21" t="s">
        <v>83</v>
      </c>
      <c r="B65" s="29" t="s">
        <v>108</v>
      </c>
      <c r="C65" s="22">
        <v>5</v>
      </c>
      <c r="D65" s="38">
        <f t="shared" ref="D65:E65" si="14">D66+D67+D68</f>
        <v>4.5</v>
      </c>
      <c r="E65" s="38">
        <f t="shared" si="14"/>
        <v>4</v>
      </c>
      <c r="F65" s="47"/>
    </row>
    <row r="66" spans="1:6" ht="204.75" x14ac:dyDescent="0.25">
      <c r="A66" s="21">
        <v>1</v>
      </c>
      <c r="B66" s="26" t="s">
        <v>104</v>
      </c>
      <c r="C66" s="21">
        <v>2</v>
      </c>
      <c r="D66" s="9">
        <v>2</v>
      </c>
      <c r="E66" s="9">
        <v>1.5</v>
      </c>
      <c r="F66" s="49" t="s">
        <v>117</v>
      </c>
    </row>
    <row r="67" spans="1:6" ht="192.75" customHeight="1" x14ac:dyDescent="0.25">
      <c r="A67" s="21">
        <v>2</v>
      </c>
      <c r="B67" s="25" t="s">
        <v>105</v>
      </c>
      <c r="C67" s="21">
        <v>1.5</v>
      </c>
      <c r="D67" s="9">
        <v>1</v>
      </c>
      <c r="E67" s="9">
        <v>1</v>
      </c>
      <c r="F67" s="47"/>
    </row>
    <row r="68" spans="1:6" ht="63" x14ac:dyDescent="0.25">
      <c r="A68" s="21">
        <v>3</v>
      </c>
      <c r="B68" s="26" t="s">
        <v>109</v>
      </c>
      <c r="C68" s="21">
        <v>1.5</v>
      </c>
      <c r="D68" s="9">
        <v>1.5</v>
      </c>
      <c r="E68" s="9">
        <v>1.5</v>
      </c>
      <c r="F68" s="47"/>
    </row>
    <row r="69" spans="1:6" ht="16.5" x14ac:dyDescent="0.25">
      <c r="A69" s="92" t="s">
        <v>87</v>
      </c>
      <c r="B69" s="96" t="s">
        <v>88</v>
      </c>
      <c r="C69" s="16" t="s">
        <v>91</v>
      </c>
      <c r="D69" s="14" t="s">
        <v>91</v>
      </c>
      <c r="E69" s="14" t="s">
        <v>91</v>
      </c>
      <c r="F69" s="47"/>
    </row>
    <row r="70" spans="1:6" ht="16.5" x14ac:dyDescent="0.25">
      <c r="A70" s="89"/>
      <c r="B70" s="97"/>
      <c r="C70" s="4"/>
      <c r="D70" s="14"/>
      <c r="E70" s="14"/>
      <c r="F70" s="47"/>
    </row>
    <row r="71" spans="1:6" ht="18.75" x14ac:dyDescent="0.25">
      <c r="A71" s="1"/>
    </row>
    <row r="81" spans="4:5" x14ac:dyDescent="0.25">
      <c r="D81" s="35" t="e">
        <f>#REF!+#REF!</f>
        <v>#REF!</v>
      </c>
      <c r="E81" s="35">
        <f>F81+F80</f>
        <v>0</v>
      </c>
    </row>
  </sheetData>
  <mergeCells count="9">
    <mergeCell ref="A69:A70"/>
    <mergeCell ref="B69:B70"/>
    <mergeCell ref="A4:F4"/>
    <mergeCell ref="A5:F5"/>
    <mergeCell ref="F7:F8"/>
    <mergeCell ref="D7:E7"/>
    <mergeCell ref="A7:A8"/>
    <mergeCell ref="B7:B8"/>
    <mergeCell ref="C7:C8"/>
  </mergeCells>
  <pageMargins left="0.45" right="0.2" top="0.25" bottom="0.2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71"/>
  <sheetViews>
    <sheetView topLeftCell="A66" workbookViewId="0">
      <selection activeCell="A4" sqref="A4:J70"/>
    </sheetView>
  </sheetViews>
  <sheetFormatPr defaultRowHeight="15.75" x14ac:dyDescent="0.25"/>
  <cols>
    <col min="1" max="1" width="9.140625" style="30"/>
    <col min="2" max="2" width="68.140625" style="27" customWidth="1"/>
    <col min="3" max="3" width="15" customWidth="1"/>
    <col min="4" max="5" width="16.42578125" style="30" customWidth="1"/>
    <col min="6" max="9" width="17.28515625" hidden="1" customWidth="1"/>
    <col min="10" max="10" width="11.42578125" customWidth="1"/>
  </cols>
  <sheetData>
    <row r="4" spans="1:10" ht="18.75" x14ac:dyDescent="0.25">
      <c r="A4" s="93" t="s">
        <v>115</v>
      </c>
      <c r="B4" s="93"/>
      <c r="C4" s="93"/>
      <c r="D4" s="93"/>
      <c r="E4" s="93"/>
      <c r="F4" s="93"/>
      <c r="G4" s="93"/>
      <c r="H4" s="93"/>
      <c r="I4" s="93"/>
      <c r="J4" s="93"/>
    </row>
    <row r="5" spans="1:10" ht="18.75" x14ac:dyDescent="0.25">
      <c r="A5" s="93" t="s">
        <v>118</v>
      </c>
      <c r="B5" s="93"/>
      <c r="C5" s="93"/>
      <c r="D5" s="93"/>
      <c r="E5" s="93"/>
      <c r="F5" s="93"/>
      <c r="G5" s="93"/>
      <c r="H5" s="93"/>
      <c r="I5" s="93"/>
      <c r="J5" s="93"/>
    </row>
    <row r="6" spans="1:10" ht="7.5" customHeight="1" x14ac:dyDescent="0.25">
      <c r="A6" s="1"/>
    </row>
    <row r="7" spans="1:10" ht="18.75" customHeight="1" x14ac:dyDescent="0.25">
      <c r="A7" s="89" t="s">
        <v>1</v>
      </c>
      <c r="B7" s="95" t="s">
        <v>2</v>
      </c>
      <c r="C7" s="91" t="s">
        <v>93</v>
      </c>
      <c r="D7" s="90" t="s">
        <v>3</v>
      </c>
      <c r="E7" s="90"/>
      <c r="F7" s="42"/>
      <c r="G7" s="42"/>
      <c r="H7" s="42"/>
      <c r="I7" s="42"/>
      <c r="J7" s="120" t="s">
        <v>112</v>
      </c>
    </row>
    <row r="8" spans="1:10" ht="38.25" customHeight="1" x14ac:dyDescent="0.25">
      <c r="A8" s="89"/>
      <c r="B8" s="95"/>
      <c r="C8" s="92"/>
      <c r="D8" s="3" t="s">
        <v>110</v>
      </c>
      <c r="E8" s="3" t="s">
        <v>111</v>
      </c>
      <c r="F8" s="3" t="s">
        <v>6</v>
      </c>
      <c r="G8" s="3" t="s">
        <v>7</v>
      </c>
      <c r="H8" s="3" t="s">
        <v>8</v>
      </c>
      <c r="I8" s="3" t="s">
        <v>9</v>
      </c>
      <c r="J8" s="120"/>
    </row>
    <row r="9" spans="1:10" ht="16.5" x14ac:dyDescent="0.25">
      <c r="A9" s="17"/>
      <c r="B9" s="28" t="s">
        <v>10</v>
      </c>
      <c r="C9" s="2">
        <f>C10+C20+C27+C61+C65</f>
        <v>100</v>
      </c>
      <c r="D9" s="2">
        <f t="shared" ref="D9:E9" si="0">D10+D20+D27+D61+D65</f>
        <v>99</v>
      </c>
      <c r="E9" s="2">
        <f t="shared" si="0"/>
        <v>99</v>
      </c>
      <c r="F9" s="2">
        <v>90</v>
      </c>
      <c r="G9" s="2">
        <v>84</v>
      </c>
      <c r="H9" s="2">
        <v>83</v>
      </c>
      <c r="I9" s="2">
        <v>81</v>
      </c>
      <c r="J9" s="47"/>
    </row>
    <row r="10" spans="1:10" ht="31.5" x14ac:dyDescent="0.25">
      <c r="A10" s="21" t="s">
        <v>11</v>
      </c>
      <c r="B10" s="29" t="s">
        <v>12</v>
      </c>
      <c r="C10" s="21">
        <v>23</v>
      </c>
      <c r="D10" s="31">
        <f t="shared" ref="D10:E10" si="1">D11+D14+D17+D18+D19</f>
        <v>22</v>
      </c>
      <c r="E10" s="31">
        <f t="shared" si="1"/>
        <v>22</v>
      </c>
      <c r="F10" s="2">
        <v>23</v>
      </c>
      <c r="G10" s="2">
        <v>22</v>
      </c>
      <c r="H10" s="2">
        <v>22</v>
      </c>
      <c r="I10" s="2">
        <v>23</v>
      </c>
      <c r="J10" s="47"/>
    </row>
    <row r="11" spans="1:10" ht="19.5" x14ac:dyDescent="0.25">
      <c r="A11" s="22">
        <v>1</v>
      </c>
      <c r="B11" s="24" t="s">
        <v>13</v>
      </c>
      <c r="C11" s="22">
        <v>11</v>
      </c>
      <c r="D11" s="19">
        <f t="shared" ref="D11:E11" si="2">D12+D13</f>
        <v>11</v>
      </c>
      <c r="E11" s="19">
        <f t="shared" si="2"/>
        <v>11</v>
      </c>
      <c r="F11" s="5">
        <v>11</v>
      </c>
      <c r="G11" s="5">
        <v>11</v>
      </c>
      <c r="H11" s="5">
        <v>11</v>
      </c>
      <c r="I11" s="5">
        <v>11</v>
      </c>
      <c r="J11" s="47"/>
    </row>
    <row r="12" spans="1:10" ht="31.5" x14ac:dyDescent="0.25">
      <c r="A12" s="18" t="s">
        <v>14</v>
      </c>
      <c r="B12" s="25" t="s">
        <v>15</v>
      </c>
      <c r="C12" s="18">
        <v>6</v>
      </c>
      <c r="D12" s="20">
        <v>6</v>
      </c>
      <c r="E12" s="20">
        <v>6</v>
      </c>
      <c r="F12" s="5">
        <v>6</v>
      </c>
      <c r="G12" s="5">
        <v>6</v>
      </c>
      <c r="H12" s="5">
        <v>6</v>
      </c>
      <c r="I12" s="5">
        <v>6</v>
      </c>
      <c r="J12" s="47"/>
    </row>
    <row r="13" spans="1:10" ht="31.5" x14ac:dyDescent="0.25">
      <c r="A13" s="18" t="s">
        <v>16</v>
      </c>
      <c r="B13" s="25" t="s">
        <v>94</v>
      </c>
      <c r="C13" s="18">
        <v>5</v>
      </c>
      <c r="D13" s="20">
        <v>5</v>
      </c>
      <c r="E13" s="20">
        <v>5</v>
      </c>
      <c r="F13" s="5">
        <v>5</v>
      </c>
      <c r="G13" s="5">
        <v>5</v>
      </c>
      <c r="H13" s="5">
        <v>5</v>
      </c>
      <c r="I13" s="5">
        <v>5</v>
      </c>
      <c r="J13" s="47"/>
    </row>
    <row r="14" spans="1:10" ht="19.5" x14ac:dyDescent="0.25">
      <c r="A14" s="22">
        <v>2</v>
      </c>
      <c r="B14" s="24" t="s">
        <v>17</v>
      </c>
      <c r="C14" s="22">
        <v>8</v>
      </c>
      <c r="D14" s="19">
        <f t="shared" ref="D14:E14" si="3">D15+D16</f>
        <v>8</v>
      </c>
      <c r="E14" s="19">
        <f t="shared" si="3"/>
        <v>8</v>
      </c>
      <c r="F14" s="5">
        <v>8</v>
      </c>
      <c r="G14" s="5">
        <v>8</v>
      </c>
      <c r="H14" s="5">
        <v>8</v>
      </c>
      <c r="I14" s="5">
        <v>8</v>
      </c>
      <c r="J14" s="47"/>
    </row>
    <row r="15" spans="1:10" ht="31.5" x14ac:dyDescent="0.25">
      <c r="A15" s="18" t="s">
        <v>18</v>
      </c>
      <c r="B15" s="25" t="s">
        <v>19</v>
      </c>
      <c r="C15" s="18">
        <v>4</v>
      </c>
      <c r="D15" s="20">
        <v>4</v>
      </c>
      <c r="E15" s="20">
        <v>4</v>
      </c>
      <c r="F15" s="5">
        <v>4</v>
      </c>
      <c r="G15" s="5">
        <v>4</v>
      </c>
      <c r="H15" s="5">
        <v>4</v>
      </c>
      <c r="I15" s="5">
        <v>4</v>
      </c>
      <c r="J15" s="47"/>
    </row>
    <row r="16" spans="1:10" ht="31.5" x14ac:dyDescent="0.25">
      <c r="A16" s="18" t="s">
        <v>20</v>
      </c>
      <c r="B16" s="25" t="s">
        <v>21</v>
      </c>
      <c r="C16" s="18">
        <v>4</v>
      </c>
      <c r="D16" s="20">
        <v>4</v>
      </c>
      <c r="E16" s="20">
        <v>4</v>
      </c>
      <c r="F16" s="5">
        <v>4</v>
      </c>
      <c r="G16" s="5">
        <v>4</v>
      </c>
      <c r="H16" s="5">
        <v>4</v>
      </c>
      <c r="I16" s="5">
        <v>4</v>
      </c>
      <c r="J16" s="47"/>
    </row>
    <row r="17" spans="1:10" ht="19.5" x14ac:dyDescent="0.25">
      <c r="A17" s="22">
        <v>3</v>
      </c>
      <c r="B17" s="24" t="s">
        <v>22</v>
      </c>
      <c r="C17" s="22">
        <v>2</v>
      </c>
      <c r="D17" s="19">
        <v>2</v>
      </c>
      <c r="E17" s="19">
        <v>2</v>
      </c>
      <c r="F17" s="5">
        <v>2</v>
      </c>
      <c r="G17" s="5">
        <v>2</v>
      </c>
      <c r="H17" s="5">
        <v>2</v>
      </c>
      <c r="I17" s="5">
        <v>2</v>
      </c>
      <c r="J17" s="47"/>
    </row>
    <row r="18" spans="1:10" ht="31.5" x14ac:dyDescent="0.25">
      <c r="A18" s="39">
        <v>4</v>
      </c>
      <c r="B18" s="43" t="s">
        <v>23</v>
      </c>
      <c r="C18" s="39">
        <v>1</v>
      </c>
      <c r="D18" s="5">
        <v>0</v>
      </c>
      <c r="E18" s="5">
        <v>0</v>
      </c>
      <c r="F18" s="5">
        <v>1</v>
      </c>
      <c r="G18" s="5">
        <v>0</v>
      </c>
      <c r="H18" s="5">
        <v>0</v>
      </c>
      <c r="I18" s="5">
        <v>1</v>
      </c>
      <c r="J18" s="47"/>
    </row>
    <row r="19" spans="1:10" ht="19.5" x14ac:dyDescent="0.25">
      <c r="A19" s="22">
        <v>5</v>
      </c>
      <c r="B19" s="24" t="s">
        <v>24</v>
      </c>
      <c r="C19" s="22">
        <v>1</v>
      </c>
      <c r="D19" s="19">
        <v>1</v>
      </c>
      <c r="E19" s="19">
        <v>1</v>
      </c>
      <c r="F19" s="5">
        <v>1</v>
      </c>
      <c r="G19" s="5">
        <v>1</v>
      </c>
      <c r="H19" s="5">
        <v>1</v>
      </c>
      <c r="I19" s="5">
        <v>1</v>
      </c>
      <c r="J19" s="47"/>
    </row>
    <row r="20" spans="1:10" ht="31.5" x14ac:dyDescent="0.25">
      <c r="A20" s="21" t="s">
        <v>25</v>
      </c>
      <c r="B20" s="29" t="s">
        <v>106</v>
      </c>
      <c r="C20" s="21">
        <v>22</v>
      </c>
      <c r="D20" s="31">
        <f t="shared" ref="D20:E20" si="4">D21+D22+D23+D24+D25+D26</f>
        <v>22</v>
      </c>
      <c r="E20" s="31">
        <f t="shared" si="4"/>
        <v>22</v>
      </c>
      <c r="F20" s="2">
        <v>22</v>
      </c>
      <c r="G20" s="2">
        <v>22</v>
      </c>
      <c r="H20" s="2">
        <v>22</v>
      </c>
      <c r="I20" s="2">
        <v>22</v>
      </c>
      <c r="J20" s="47"/>
    </row>
    <row r="21" spans="1:10" ht="31.5" x14ac:dyDescent="0.25">
      <c r="A21" s="18">
        <v>1</v>
      </c>
      <c r="B21" s="25" t="s">
        <v>26</v>
      </c>
      <c r="C21" s="23">
        <v>4</v>
      </c>
      <c r="D21" s="19">
        <v>4</v>
      </c>
      <c r="E21" s="19">
        <v>4</v>
      </c>
      <c r="F21" s="5">
        <v>4</v>
      </c>
      <c r="G21" s="5">
        <v>4</v>
      </c>
      <c r="H21" s="5">
        <v>4</v>
      </c>
      <c r="I21" s="5">
        <v>4</v>
      </c>
      <c r="J21" s="47"/>
    </row>
    <row r="22" spans="1:10" ht="63" x14ac:dyDescent="0.25">
      <c r="A22" s="18">
        <v>2</v>
      </c>
      <c r="B22" s="25" t="s">
        <v>27</v>
      </c>
      <c r="C22" s="23">
        <v>4</v>
      </c>
      <c r="D22" s="19">
        <v>4</v>
      </c>
      <c r="E22" s="19">
        <v>4</v>
      </c>
      <c r="F22" s="5">
        <v>4</v>
      </c>
      <c r="G22" s="5">
        <v>4</v>
      </c>
      <c r="H22" s="5">
        <v>4</v>
      </c>
      <c r="I22" s="5">
        <v>4</v>
      </c>
      <c r="J22" s="47"/>
    </row>
    <row r="23" spans="1:10" ht="31.5" x14ac:dyDescent="0.25">
      <c r="A23" s="18">
        <v>3</v>
      </c>
      <c r="B23" s="25" t="s">
        <v>28</v>
      </c>
      <c r="C23" s="18">
        <v>4</v>
      </c>
      <c r="D23" s="19">
        <v>4</v>
      </c>
      <c r="E23" s="19">
        <v>4</v>
      </c>
      <c r="F23" s="5">
        <v>4</v>
      </c>
      <c r="G23" s="5">
        <v>4</v>
      </c>
      <c r="H23" s="5">
        <v>4</v>
      </c>
      <c r="I23" s="5">
        <v>4</v>
      </c>
      <c r="J23" s="47"/>
    </row>
    <row r="24" spans="1:10" ht="38.25" customHeight="1" x14ac:dyDescent="0.25">
      <c r="A24" s="18">
        <v>4</v>
      </c>
      <c r="B24" s="25" t="s">
        <v>29</v>
      </c>
      <c r="C24" s="18">
        <v>4</v>
      </c>
      <c r="D24" s="19">
        <v>4</v>
      </c>
      <c r="E24" s="19">
        <v>4</v>
      </c>
      <c r="F24" s="5">
        <v>4</v>
      </c>
      <c r="G24" s="5">
        <v>4</v>
      </c>
      <c r="H24" s="5">
        <v>4</v>
      </c>
      <c r="I24" s="5">
        <v>4</v>
      </c>
      <c r="J24" s="47"/>
    </row>
    <row r="25" spans="1:10" ht="31.5" x14ac:dyDescent="0.25">
      <c r="A25" s="18">
        <v>5</v>
      </c>
      <c r="B25" s="25" t="s">
        <v>30</v>
      </c>
      <c r="C25" s="18">
        <v>3</v>
      </c>
      <c r="D25" s="19">
        <v>3</v>
      </c>
      <c r="E25" s="19">
        <v>3</v>
      </c>
      <c r="F25" s="5">
        <v>3</v>
      </c>
      <c r="G25" s="5">
        <v>3</v>
      </c>
      <c r="H25" s="5">
        <v>3</v>
      </c>
      <c r="I25" s="5">
        <v>3</v>
      </c>
      <c r="J25" s="47"/>
    </row>
    <row r="26" spans="1:10" ht="31.5" x14ac:dyDescent="0.25">
      <c r="A26" s="18">
        <v>6</v>
      </c>
      <c r="B26" s="25" t="s">
        <v>31</v>
      </c>
      <c r="C26" s="18">
        <v>3</v>
      </c>
      <c r="D26" s="19">
        <v>3</v>
      </c>
      <c r="E26" s="19">
        <v>3</v>
      </c>
      <c r="F26" s="5">
        <v>3</v>
      </c>
      <c r="G26" s="5">
        <v>3</v>
      </c>
      <c r="H26" s="5">
        <v>3</v>
      </c>
      <c r="I26" s="5">
        <v>3</v>
      </c>
      <c r="J26" s="47"/>
    </row>
    <row r="27" spans="1:10" ht="18.75" x14ac:dyDescent="0.25">
      <c r="A27" s="21" t="s">
        <v>32</v>
      </c>
      <c r="B27" s="29" t="s">
        <v>33</v>
      </c>
      <c r="C27" s="31">
        <f>C28+C34+C40+C44+C48+C52+C57+C60</f>
        <v>45</v>
      </c>
      <c r="D27" s="31">
        <f t="shared" ref="D27:E27" si="5">D28+D34+D40+D44+D48+D52+D57+D60</f>
        <v>45</v>
      </c>
      <c r="E27" s="31">
        <f t="shared" si="5"/>
        <v>45</v>
      </c>
      <c r="F27" s="2">
        <v>39</v>
      </c>
      <c r="G27" s="2">
        <v>34</v>
      </c>
      <c r="H27" s="2">
        <v>33</v>
      </c>
      <c r="I27" s="2">
        <v>29</v>
      </c>
      <c r="J27" s="47"/>
    </row>
    <row r="28" spans="1:10" ht="82.5" customHeight="1" x14ac:dyDescent="0.25">
      <c r="A28" s="22">
        <v>1</v>
      </c>
      <c r="B28" s="24" t="s">
        <v>34</v>
      </c>
      <c r="C28" s="22">
        <v>6</v>
      </c>
      <c r="D28" s="32">
        <f t="shared" ref="D28:E28" si="6">SUM(D29:D33)</f>
        <v>6</v>
      </c>
      <c r="E28" s="32">
        <f t="shared" si="6"/>
        <v>6</v>
      </c>
      <c r="F28" s="2">
        <v>3</v>
      </c>
      <c r="G28" s="3">
        <v>5</v>
      </c>
      <c r="H28" s="3">
        <v>3</v>
      </c>
      <c r="I28" s="3">
        <v>5</v>
      </c>
      <c r="J28" s="47"/>
    </row>
    <row r="29" spans="1:10" ht="23.25" customHeight="1" x14ac:dyDescent="0.25">
      <c r="A29" s="18" t="s">
        <v>14</v>
      </c>
      <c r="B29" s="25" t="s">
        <v>35</v>
      </c>
      <c r="C29" s="18">
        <v>2</v>
      </c>
      <c r="D29" s="7"/>
      <c r="E29" s="7"/>
      <c r="F29" s="6"/>
      <c r="G29" s="6"/>
      <c r="H29" s="6"/>
      <c r="I29" s="6"/>
      <c r="J29" s="47"/>
    </row>
    <row r="30" spans="1:10" ht="18.75" x14ac:dyDescent="0.25">
      <c r="A30" s="18" t="s">
        <v>16</v>
      </c>
      <c r="B30" s="25" t="s">
        <v>36</v>
      </c>
      <c r="C30" s="18">
        <v>3</v>
      </c>
      <c r="D30" s="7"/>
      <c r="E30" s="7"/>
      <c r="F30" s="7">
        <v>3</v>
      </c>
      <c r="G30" s="6"/>
      <c r="H30" s="7">
        <v>3</v>
      </c>
      <c r="I30" s="7">
        <v>3</v>
      </c>
      <c r="J30" s="47"/>
    </row>
    <row r="31" spans="1:10" ht="18.75" x14ac:dyDescent="0.25">
      <c r="A31" s="18" t="s">
        <v>37</v>
      </c>
      <c r="B31" s="25" t="s">
        <v>38</v>
      </c>
      <c r="C31" s="18">
        <v>4</v>
      </c>
      <c r="D31" s="7"/>
      <c r="E31" s="7"/>
      <c r="F31" s="6"/>
      <c r="G31" s="6"/>
      <c r="H31" s="6"/>
      <c r="I31" s="6"/>
      <c r="J31" s="47"/>
    </row>
    <row r="32" spans="1:10" ht="18.75" x14ac:dyDescent="0.25">
      <c r="A32" s="18" t="s">
        <v>39</v>
      </c>
      <c r="B32" s="25" t="s">
        <v>40</v>
      </c>
      <c r="C32" s="18">
        <v>5</v>
      </c>
      <c r="D32" s="7"/>
      <c r="E32" s="7"/>
      <c r="F32" s="7"/>
      <c r="G32" s="7">
        <v>5</v>
      </c>
      <c r="H32" s="7"/>
      <c r="I32" s="7"/>
      <c r="J32" s="47"/>
    </row>
    <row r="33" spans="1:10" ht="18.75" x14ac:dyDescent="0.25">
      <c r="A33" s="18" t="s">
        <v>41</v>
      </c>
      <c r="B33" s="25" t="s">
        <v>42</v>
      </c>
      <c r="C33" s="18">
        <v>6</v>
      </c>
      <c r="D33" s="20">
        <v>6</v>
      </c>
      <c r="E33" s="20">
        <v>6</v>
      </c>
      <c r="F33" s="6"/>
      <c r="G33" s="6"/>
      <c r="H33" s="6"/>
      <c r="I33" s="6"/>
      <c r="J33" s="47"/>
    </row>
    <row r="34" spans="1:10" ht="110.25" x14ac:dyDescent="0.25">
      <c r="A34" s="22">
        <v>2</v>
      </c>
      <c r="B34" s="24" t="s">
        <v>99</v>
      </c>
      <c r="C34" s="22">
        <v>18</v>
      </c>
      <c r="D34" s="33">
        <f t="shared" ref="D34:E34" si="7">D35+D36+D37+D38+D39</f>
        <v>18</v>
      </c>
      <c r="E34" s="33">
        <f t="shared" si="7"/>
        <v>18</v>
      </c>
      <c r="F34" s="2">
        <v>18</v>
      </c>
      <c r="G34" s="3">
        <v>12</v>
      </c>
      <c r="H34" s="3">
        <v>16</v>
      </c>
      <c r="I34" s="3">
        <v>10</v>
      </c>
      <c r="J34" s="47"/>
    </row>
    <row r="35" spans="1:10" ht="18.75" x14ac:dyDescent="0.25">
      <c r="A35" s="18" t="s">
        <v>18</v>
      </c>
      <c r="B35" s="25" t="s">
        <v>43</v>
      </c>
      <c r="C35" s="18">
        <v>10</v>
      </c>
      <c r="D35" s="7"/>
      <c r="E35" s="7"/>
      <c r="F35" s="7"/>
      <c r="G35" s="7">
        <v>12</v>
      </c>
      <c r="H35" s="7"/>
      <c r="I35" s="7"/>
      <c r="J35" s="47"/>
    </row>
    <row r="36" spans="1:10" ht="18.75" x14ac:dyDescent="0.25">
      <c r="A36" s="18" t="s">
        <v>20</v>
      </c>
      <c r="B36" s="25" t="s">
        <v>44</v>
      </c>
      <c r="C36" s="18">
        <v>12</v>
      </c>
      <c r="D36" s="7"/>
      <c r="E36" s="7"/>
      <c r="F36" s="8"/>
      <c r="G36" s="8"/>
      <c r="H36" s="8"/>
      <c r="I36" s="8"/>
      <c r="J36" s="47"/>
    </row>
    <row r="37" spans="1:10" ht="18.75" x14ac:dyDescent="0.25">
      <c r="A37" s="18" t="s">
        <v>45</v>
      </c>
      <c r="B37" s="25" t="s">
        <v>46</v>
      </c>
      <c r="C37" s="18">
        <v>14</v>
      </c>
      <c r="D37" s="7"/>
      <c r="E37" s="7"/>
      <c r="F37" s="8"/>
      <c r="G37" s="8"/>
      <c r="H37" s="7">
        <v>16</v>
      </c>
      <c r="I37" s="8"/>
      <c r="J37" s="47"/>
    </row>
    <row r="38" spans="1:10" ht="18.75" x14ac:dyDescent="0.25">
      <c r="A38" s="18" t="s">
        <v>47</v>
      </c>
      <c r="B38" s="25" t="s">
        <v>48</v>
      </c>
      <c r="C38" s="18">
        <v>16</v>
      </c>
      <c r="D38" s="7"/>
      <c r="E38" s="7"/>
      <c r="F38" s="7">
        <v>18</v>
      </c>
      <c r="G38" s="8"/>
      <c r="H38" s="8"/>
      <c r="I38" s="8"/>
      <c r="J38" s="47"/>
    </row>
    <row r="39" spans="1:10" ht="18.75" x14ac:dyDescent="0.25">
      <c r="A39" s="18" t="s">
        <v>49</v>
      </c>
      <c r="B39" s="25" t="s">
        <v>50</v>
      </c>
      <c r="C39" s="18">
        <v>18</v>
      </c>
      <c r="D39" s="20">
        <v>18</v>
      </c>
      <c r="E39" s="20">
        <v>18</v>
      </c>
      <c r="F39" s="2">
        <v>5</v>
      </c>
      <c r="G39" s="3">
        <v>5</v>
      </c>
      <c r="H39" s="3">
        <v>5</v>
      </c>
      <c r="I39" s="3">
        <v>5</v>
      </c>
      <c r="J39" s="47"/>
    </row>
    <row r="40" spans="1:10" ht="81" customHeight="1" x14ac:dyDescent="0.25">
      <c r="A40" s="22">
        <v>3</v>
      </c>
      <c r="B40" s="24" t="s">
        <v>100</v>
      </c>
      <c r="C40" s="22">
        <v>5</v>
      </c>
      <c r="D40" s="20">
        <f t="shared" ref="D40:E40" si="8">D41+D42+D43</f>
        <v>5</v>
      </c>
      <c r="E40" s="20">
        <f t="shared" si="8"/>
        <v>5</v>
      </c>
      <c r="F40" s="6"/>
      <c r="G40" s="6"/>
      <c r="H40" s="6"/>
      <c r="I40" s="6"/>
      <c r="J40" s="47"/>
    </row>
    <row r="41" spans="1:10" ht="18.75" x14ac:dyDescent="0.25">
      <c r="A41" s="18" t="s">
        <v>51</v>
      </c>
      <c r="B41" s="25" t="s">
        <v>52</v>
      </c>
      <c r="C41" s="18">
        <v>3</v>
      </c>
      <c r="D41" s="7"/>
      <c r="E41" s="7"/>
      <c r="F41" s="7">
        <v>5</v>
      </c>
      <c r="G41" s="7">
        <v>5</v>
      </c>
      <c r="H41" s="7">
        <v>5</v>
      </c>
      <c r="I41" s="7">
        <v>5</v>
      </c>
      <c r="J41" s="47"/>
    </row>
    <row r="42" spans="1:10" ht="18.75" x14ac:dyDescent="0.25">
      <c r="A42" s="18" t="s">
        <v>53</v>
      </c>
      <c r="B42" s="25" t="s">
        <v>54</v>
      </c>
      <c r="C42" s="18">
        <v>4</v>
      </c>
      <c r="D42" s="2"/>
      <c r="E42" s="2"/>
      <c r="F42" s="2">
        <v>3</v>
      </c>
      <c r="G42" s="3">
        <v>2</v>
      </c>
      <c r="H42" s="3">
        <v>1</v>
      </c>
      <c r="I42" s="3">
        <v>2</v>
      </c>
      <c r="J42" s="47"/>
    </row>
    <row r="43" spans="1:10" ht="18.75" x14ac:dyDescent="0.25">
      <c r="A43" s="18" t="s">
        <v>55</v>
      </c>
      <c r="B43" s="25" t="s">
        <v>56</v>
      </c>
      <c r="C43" s="18">
        <v>5</v>
      </c>
      <c r="D43" s="18">
        <v>5</v>
      </c>
      <c r="E43" s="18">
        <v>5</v>
      </c>
      <c r="F43" s="7"/>
      <c r="G43" s="7"/>
      <c r="H43" s="7">
        <v>1</v>
      </c>
      <c r="I43" s="7"/>
      <c r="J43" s="47"/>
    </row>
    <row r="44" spans="1:10" ht="31.5" x14ac:dyDescent="0.25">
      <c r="A44" s="22">
        <v>4</v>
      </c>
      <c r="B44" s="24" t="s">
        <v>101</v>
      </c>
      <c r="C44" s="22">
        <v>3</v>
      </c>
      <c r="D44" s="20">
        <f t="shared" ref="D44:I44" si="9">D45+D46+D47</f>
        <v>3</v>
      </c>
      <c r="E44" s="20">
        <f t="shared" si="9"/>
        <v>3</v>
      </c>
      <c r="F44" s="20">
        <f t="shared" si="9"/>
        <v>4</v>
      </c>
      <c r="G44" s="20">
        <f t="shared" si="9"/>
        <v>4</v>
      </c>
      <c r="H44" s="20">
        <f t="shared" si="9"/>
        <v>4</v>
      </c>
      <c r="I44" s="20">
        <f t="shared" si="9"/>
        <v>4</v>
      </c>
      <c r="J44" s="47"/>
    </row>
    <row r="45" spans="1:10" ht="18.75" x14ac:dyDescent="0.25">
      <c r="A45" s="18" t="s">
        <v>57</v>
      </c>
      <c r="B45" s="25" t="s">
        <v>58</v>
      </c>
      <c r="C45" s="18">
        <v>1</v>
      </c>
      <c r="D45" s="2"/>
      <c r="E45" s="2"/>
      <c r="F45" s="2">
        <v>4</v>
      </c>
      <c r="G45" s="3">
        <v>4</v>
      </c>
      <c r="H45" s="3">
        <v>2</v>
      </c>
      <c r="I45" s="3">
        <v>4</v>
      </c>
      <c r="J45" s="47"/>
    </row>
    <row r="46" spans="1:10" ht="18.75" x14ac:dyDescent="0.25">
      <c r="A46" s="18" t="s">
        <v>59</v>
      </c>
      <c r="B46" s="25" t="s">
        <v>60</v>
      </c>
      <c r="C46" s="18">
        <v>2</v>
      </c>
      <c r="D46" s="7"/>
      <c r="E46" s="7"/>
      <c r="F46" s="6"/>
      <c r="G46" s="6"/>
      <c r="H46" s="7">
        <v>2</v>
      </c>
      <c r="I46" s="6"/>
      <c r="J46" s="47"/>
    </row>
    <row r="47" spans="1:10" ht="18.75" x14ac:dyDescent="0.25">
      <c r="A47" s="18" t="s">
        <v>61</v>
      </c>
      <c r="B47" s="25" t="s">
        <v>62</v>
      </c>
      <c r="C47" s="18">
        <v>3</v>
      </c>
      <c r="D47" s="18">
        <v>3</v>
      </c>
      <c r="E47" s="18">
        <v>3</v>
      </c>
      <c r="F47" s="6"/>
      <c r="G47" s="6"/>
      <c r="H47" s="6"/>
      <c r="I47" s="6"/>
      <c r="J47" s="47"/>
    </row>
    <row r="48" spans="1:10" ht="110.25" x14ac:dyDescent="0.25">
      <c r="A48" s="22">
        <v>5</v>
      </c>
      <c r="B48" s="24" t="s">
        <v>102</v>
      </c>
      <c r="C48" s="22">
        <v>4</v>
      </c>
      <c r="D48" s="20">
        <f t="shared" ref="D48:E48" si="10">D49+D50+D51</f>
        <v>4</v>
      </c>
      <c r="E48" s="20">
        <f t="shared" si="10"/>
        <v>4</v>
      </c>
      <c r="F48" s="7">
        <v>4</v>
      </c>
      <c r="G48" s="11">
        <v>4</v>
      </c>
      <c r="H48" s="12"/>
      <c r="I48" s="11">
        <v>4</v>
      </c>
      <c r="J48" s="47"/>
    </row>
    <row r="49" spans="1:10" ht="18.75" x14ac:dyDescent="0.25">
      <c r="A49" s="18" t="s">
        <v>63</v>
      </c>
      <c r="B49" s="25" t="s">
        <v>64</v>
      </c>
      <c r="C49" s="18">
        <v>2</v>
      </c>
      <c r="D49" s="7"/>
      <c r="E49" s="7"/>
      <c r="F49" s="7">
        <v>2</v>
      </c>
      <c r="G49" s="7">
        <v>2</v>
      </c>
      <c r="H49" s="7">
        <v>2</v>
      </c>
      <c r="I49" s="7">
        <v>2</v>
      </c>
      <c r="J49" s="47"/>
    </row>
    <row r="50" spans="1:10" ht="18.75" x14ac:dyDescent="0.25">
      <c r="A50" s="18" t="s">
        <v>65</v>
      </c>
      <c r="B50" s="25" t="s">
        <v>66</v>
      </c>
      <c r="C50" s="18">
        <v>3</v>
      </c>
      <c r="D50" s="7"/>
      <c r="E50" s="7"/>
      <c r="F50" s="6"/>
      <c r="G50" s="6"/>
      <c r="H50" s="6"/>
      <c r="I50" s="6"/>
      <c r="J50" s="47"/>
    </row>
    <row r="51" spans="1:10" ht="18.75" x14ac:dyDescent="0.25">
      <c r="A51" s="18" t="s">
        <v>67</v>
      </c>
      <c r="B51" s="25" t="s">
        <v>68</v>
      </c>
      <c r="C51" s="18">
        <v>4</v>
      </c>
      <c r="D51" s="20">
        <v>4</v>
      </c>
      <c r="E51" s="20">
        <v>4</v>
      </c>
      <c r="F51" s="6"/>
      <c r="G51" s="6"/>
      <c r="H51" s="6"/>
      <c r="I51" s="6"/>
      <c r="J51" s="47"/>
    </row>
    <row r="52" spans="1:10" ht="47.25" x14ac:dyDescent="0.25">
      <c r="A52" s="22">
        <v>6</v>
      </c>
      <c r="B52" s="29" t="s">
        <v>103</v>
      </c>
      <c r="C52" s="22">
        <v>5</v>
      </c>
      <c r="D52" s="20">
        <f t="shared" ref="D52:E52" si="11">D53+D54+D55+D56</f>
        <v>5</v>
      </c>
      <c r="E52" s="20">
        <f t="shared" si="11"/>
        <v>5</v>
      </c>
      <c r="F52" s="6"/>
      <c r="G52" s="6"/>
      <c r="H52" s="6"/>
      <c r="I52" s="6"/>
      <c r="J52" s="47"/>
    </row>
    <row r="53" spans="1:10" ht="18.75" x14ac:dyDescent="0.25">
      <c r="A53" s="18" t="s">
        <v>69</v>
      </c>
      <c r="B53" s="25" t="s">
        <v>95</v>
      </c>
      <c r="C53" s="18">
        <v>2</v>
      </c>
      <c r="D53" s="7"/>
      <c r="E53" s="7"/>
      <c r="F53" s="5"/>
      <c r="G53" s="5"/>
      <c r="H53" s="5"/>
      <c r="I53" s="5"/>
      <c r="J53" s="47"/>
    </row>
    <row r="54" spans="1:10" ht="18.75" x14ac:dyDescent="0.25">
      <c r="A54" s="18" t="s">
        <v>70</v>
      </c>
      <c r="B54" s="25" t="s">
        <v>96</v>
      </c>
      <c r="C54" s="18">
        <v>3</v>
      </c>
      <c r="D54" s="7"/>
      <c r="E54" s="7"/>
      <c r="F54" s="7">
        <v>3</v>
      </c>
      <c r="G54" s="7">
        <v>3</v>
      </c>
      <c r="H54" s="7">
        <v>3</v>
      </c>
      <c r="I54" s="7">
        <v>3</v>
      </c>
      <c r="J54" s="47"/>
    </row>
    <row r="55" spans="1:10" ht="18.75" x14ac:dyDescent="0.25">
      <c r="A55" s="18" t="s">
        <v>71</v>
      </c>
      <c r="B55" s="25" t="s">
        <v>97</v>
      </c>
      <c r="C55" s="18">
        <v>4</v>
      </c>
      <c r="D55" s="5"/>
      <c r="E55" s="5"/>
      <c r="F55" s="5">
        <v>1</v>
      </c>
      <c r="G55" s="5">
        <v>1</v>
      </c>
      <c r="H55" s="5">
        <v>1</v>
      </c>
      <c r="I55" s="5"/>
      <c r="J55" s="47"/>
    </row>
    <row r="56" spans="1:10" ht="18.75" x14ac:dyDescent="0.25">
      <c r="A56" s="18" t="s">
        <v>72</v>
      </c>
      <c r="B56" s="25" t="s">
        <v>73</v>
      </c>
      <c r="C56" s="18">
        <v>5</v>
      </c>
      <c r="D56" s="19">
        <v>5</v>
      </c>
      <c r="E56" s="19">
        <v>5</v>
      </c>
      <c r="F56" s="2">
        <v>5</v>
      </c>
      <c r="G56" s="3">
        <v>4</v>
      </c>
      <c r="H56" s="3">
        <v>5</v>
      </c>
      <c r="I56" s="3">
        <v>5</v>
      </c>
      <c r="J56" s="47"/>
    </row>
    <row r="57" spans="1:10" ht="31.5" x14ac:dyDescent="0.25">
      <c r="A57" s="22">
        <v>7</v>
      </c>
      <c r="B57" s="24" t="s">
        <v>98</v>
      </c>
      <c r="C57" s="22">
        <v>3</v>
      </c>
      <c r="D57" s="19">
        <f t="shared" ref="D57:E57" si="12">D58+D59</f>
        <v>3</v>
      </c>
      <c r="E57" s="19">
        <f t="shared" si="12"/>
        <v>3</v>
      </c>
      <c r="F57" s="6"/>
      <c r="G57" s="6"/>
      <c r="H57" s="6"/>
      <c r="I57" s="6"/>
      <c r="J57" s="47"/>
    </row>
    <row r="58" spans="1:10" ht="18.75" x14ac:dyDescent="0.25">
      <c r="A58" s="18" t="s">
        <v>74</v>
      </c>
      <c r="B58" s="25" t="s">
        <v>75</v>
      </c>
      <c r="C58" s="18">
        <v>2</v>
      </c>
      <c r="D58" s="7"/>
      <c r="E58" s="7"/>
      <c r="F58" s="7"/>
      <c r="G58" s="7">
        <v>4</v>
      </c>
      <c r="H58" s="7"/>
      <c r="I58" s="7"/>
      <c r="J58" s="47"/>
    </row>
    <row r="59" spans="1:10" ht="18.75" x14ac:dyDescent="0.25">
      <c r="A59" s="18" t="s">
        <v>76</v>
      </c>
      <c r="B59" s="25" t="s">
        <v>77</v>
      </c>
      <c r="C59" s="18">
        <v>3</v>
      </c>
      <c r="D59" s="19">
        <v>3</v>
      </c>
      <c r="E59" s="19">
        <v>3</v>
      </c>
      <c r="F59" s="7">
        <v>5</v>
      </c>
      <c r="G59" s="13"/>
      <c r="H59" s="11">
        <v>5</v>
      </c>
      <c r="I59" s="11">
        <v>5</v>
      </c>
      <c r="J59" s="47"/>
    </row>
    <row r="60" spans="1:10" ht="31.5" x14ac:dyDescent="0.25">
      <c r="A60" s="39">
        <v>8</v>
      </c>
      <c r="B60" s="40" t="s">
        <v>78</v>
      </c>
      <c r="C60" s="41">
        <v>1</v>
      </c>
      <c r="D60" s="14">
        <v>1</v>
      </c>
      <c r="E60" s="14">
        <v>1</v>
      </c>
      <c r="F60" s="2">
        <v>1</v>
      </c>
      <c r="G60" s="3">
        <v>2</v>
      </c>
      <c r="H60" s="3">
        <v>1</v>
      </c>
      <c r="I60" s="3">
        <v>2</v>
      </c>
      <c r="J60" s="47"/>
    </row>
    <row r="61" spans="1:10" ht="31.5" x14ac:dyDescent="0.25">
      <c r="A61" s="21" t="s">
        <v>79</v>
      </c>
      <c r="B61" s="29" t="s">
        <v>107</v>
      </c>
      <c r="C61" s="21">
        <v>5</v>
      </c>
      <c r="D61" s="19">
        <f t="shared" ref="D61:E61" si="13">D62+D63+D64</f>
        <v>5</v>
      </c>
      <c r="E61" s="19">
        <f t="shared" si="13"/>
        <v>5</v>
      </c>
      <c r="F61" s="5"/>
      <c r="G61" s="5">
        <v>1.5</v>
      </c>
      <c r="H61" s="5">
        <v>1</v>
      </c>
      <c r="I61" s="5">
        <v>2</v>
      </c>
      <c r="J61" s="47"/>
    </row>
    <row r="62" spans="1:10" ht="18.75" x14ac:dyDescent="0.25">
      <c r="A62" s="18">
        <v>1</v>
      </c>
      <c r="B62" s="25" t="s">
        <v>80</v>
      </c>
      <c r="C62" s="18">
        <v>3</v>
      </c>
      <c r="D62" s="15"/>
      <c r="E62" s="15"/>
      <c r="F62" s="7"/>
      <c r="G62" s="7"/>
      <c r="H62" s="7"/>
      <c r="I62" s="7"/>
      <c r="J62" s="47"/>
    </row>
    <row r="63" spans="1:10" ht="47.25" customHeight="1" x14ac:dyDescent="0.25">
      <c r="A63" s="18">
        <v>2</v>
      </c>
      <c r="B63" s="25" t="s">
        <v>81</v>
      </c>
      <c r="C63" s="18">
        <v>4</v>
      </c>
      <c r="D63" s="7"/>
      <c r="E63" s="7"/>
      <c r="F63" s="7"/>
      <c r="G63" s="7"/>
      <c r="H63" s="7"/>
      <c r="I63" s="7"/>
      <c r="J63" s="47"/>
    </row>
    <row r="64" spans="1:10" ht="50.25" customHeight="1" x14ac:dyDescent="0.25">
      <c r="A64" s="18">
        <v>3</v>
      </c>
      <c r="B64" s="25" t="s">
        <v>82</v>
      </c>
      <c r="C64" s="18">
        <v>5</v>
      </c>
      <c r="D64" s="20">
        <v>5</v>
      </c>
      <c r="E64" s="20">
        <v>5</v>
      </c>
      <c r="F64" s="7"/>
      <c r="G64" s="7" t="s">
        <v>84</v>
      </c>
      <c r="H64" s="7"/>
      <c r="I64" s="7"/>
      <c r="J64" s="47"/>
    </row>
    <row r="65" spans="1:10" ht="47.25" x14ac:dyDescent="0.25">
      <c r="A65" s="21" t="s">
        <v>83</v>
      </c>
      <c r="B65" s="29" t="s">
        <v>108</v>
      </c>
      <c r="C65" s="22">
        <v>5</v>
      </c>
      <c r="D65" s="38">
        <f t="shared" ref="D65:E65" si="14">D66+D67+D68</f>
        <v>5</v>
      </c>
      <c r="E65" s="38">
        <f t="shared" si="14"/>
        <v>5</v>
      </c>
      <c r="F65" s="7"/>
      <c r="G65" s="7"/>
      <c r="H65" s="7" t="s">
        <v>85</v>
      </c>
      <c r="I65" s="7"/>
      <c r="J65" s="47"/>
    </row>
    <row r="66" spans="1:10" ht="206.25" customHeight="1" x14ac:dyDescent="0.25">
      <c r="A66" s="23">
        <v>1</v>
      </c>
      <c r="B66" s="25" t="s">
        <v>104</v>
      </c>
      <c r="C66" s="21">
        <v>2</v>
      </c>
      <c r="D66" s="9">
        <v>2</v>
      </c>
      <c r="E66" s="9">
        <v>2</v>
      </c>
      <c r="F66" s="7"/>
      <c r="G66" s="7"/>
      <c r="H66" s="7"/>
      <c r="I66" s="7" t="s">
        <v>86</v>
      </c>
      <c r="J66" s="49" t="s">
        <v>119</v>
      </c>
    </row>
    <row r="67" spans="1:10" ht="193.5" customHeight="1" x14ac:dyDescent="0.25">
      <c r="A67" s="23">
        <v>2</v>
      </c>
      <c r="B67" s="25" t="s">
        <v>105</v>
      </c>
      <c r="C67" s="21">
        <v>1.5</v>
      </c>
      <c r="D67" s="9">
        <v>1.5</v>
      </c>
      <c r="E67" s="9">
        <v>1.5</v>
      </c>
      <c r="F67" s="5" t="s">
        <v>85</v>
      </c>
      <c r="G67" s="5"/>
      <c r="H67" s="5"/>
      <c r="I67" s="5"/>
      <c r="J67" s="47"/>
    </row>
    <row r="68" spans="1:10" ht="66.75" customHeight="1" x14ac:dyDescent="0.25">
      <c r="A68" s="23">
        <v>3</v>
      </c>
      <c r="B68" s="25" t="s">
        <v>109</v>
      </c>
      <c r="C68" s="21">
        <v>1.5</v>
      </c>
      <c r="D68" s="9">
        <v>1.5</v>
      </c>
      <c r="E68" s="9">
        <v>1.5</v>
      </c>
      <c r="F68" s="5"/>
      <c r="G68" s="5" t="s">
        <v>86</v>
      </c>
      <c r="H68" s="5"/>
      <c r="I68" s="5"/>
      <c r="J68" s="47"/>
    </row>
    <row r="69" spans="1:10" ht="16.5" x14ac:dyDescent="0.25">
      <c r="A69" s="92" t="s">
        <v>87</v>
      </c>
      <c r="B69" s="96" t="s">
        <v>88</v>
      </c>
      <c r="C69" s="16" t="s">
        <v>91</v>
      </c>
      <c r="D69" s="14" t="s">
        <v>91</v>
      </c>
      <c r="E69" s="14" t="s">
        <v>91</v>
      </c>
      <c r="F69" s="89" t="s">
        <v>91</v>
      </c>
      <c r="G69" s="89" t="s">
        <v>91</v>
      </c>
      <c r="H69" s="2" t="s">
        <v>89</v>
      </c>
      <c r="I69" s="89" t="s">
        <v>91</v>
      </c>
      <c r="J69" s="47"/>
    </row>
    <row r="70" spans="1:10" ht="16.5" x14ac:dyDescent="0.25">
      <c r="A70" s="89"/>
      <c r="B70" s="97"/>
      <c r="C70" s="4"/>
      <c r="D70" s="2"/>
      <c r="E70" s="2"/>
      <c r="F70" s="89"/>
      <c r="G70" s="89"/>
      <c r="H70" s="2" t="s">
        <v>90</v>
      </c>
      <c r="I70" s="89"/>
      <c r="J70" s="47"/>
    </row>
    <row r="71" spans="1:10" ht="18.75" x14ac:dyDescent="0.25">
      <c r="A71" s="1"/>
    </row>
  </sheetData>
  <mergeCells count="12">
    <mergeCell ref="J7:J8"/>
    <mergeCell ref="D7:E7"/>
    <mergeCell ref="A4:J4"/>
    <mergeCell ref="A5:J5"/>
    <mergeCell ref="A69:A70"/>
    <mergeCell ref="B69:B70"/>
    <mergeCell ref="F69:F70"/>
    <mergeCell ref="G69:G70"/>
    <mergeCell ref="I69:I70"/>
    <mergeCell ref="A7:A8"/>
    <mergeCell ref="B7:B8"/>
    <mergeCell ref="C7:C8"/>
  </mergeCells>
  <pageMargins left="0.45" right="0.2" top="0.25" bottom="0.2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ài liệu" ma:contentTypeID="0x010100052F7D74EC661544BE59F5907579223B" ma:contentTypeVersion="12" ma:contentTypeDescription="Tạo tài liệu mới." ma:contentTypeScope="" ma:versionID="443573a8360a105e9ff3209ae707a1dd">
  <xsd:schema xmlns:xsd="http://www.w3.org/2001/XMLSchema" xmlns:xs="http://www.w3.org/2001/XMLSchema" xmlns:p="http://schemas.microsoft.com/office/2006/metadata/properties" xmlns:ns3="bfe034ae-af21-454b-93fa-2c8f39c2a258" targetNamespace="http://schemas.microsoft.com/office/2006/metadata/properties" ma:root="true" ma:fieldsID="8aa07d7fb7ccce9ac561762dff242b67" ns3:_="">
    <xsd:import namespace="bfe034ae-af21-454b-93fa-2c8f39c2a258"/>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e034ae-af21-454b-93fa-2c8f39c2a2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C5FCA4-0EFC-4EF9-B4A4-74566FF31781}">
  <ds:schemaRefs>
    <ds:schemaRef ds:uri="http://schemas.microsoft.com/sharepoint/v3/contenttype/forms"/>
  </ds:schemaRefs>
</ds:datastoreItem>
</file>

<file path=customXml/itemProps2.xml><?xml version="1.0" encoding="utf-8"?>
<ds:datastoreItem xmlns:ds="http://schemas.openxmlformats.org/officeDocument/2006/customXml" ds:itemID="{167AFD46-BB6E-4966-AAC5-152D2359AD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e034ae-af21-454b-93fa-2c8f39c2a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14720A-6456-45C7-AE29-C9F51B141FA7}">
  <ds:schemaRefs>
    <ds:schemaRef ds:uri="http://purl.org/dc/dcmityp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terms/"/>
    <ds:schemaRef ds:uri="bfe034ae-af21-454b-93fa-2c8f39c2a25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42</vt:i4>
      </vt:variant>
    </vt:vector>
  </HeadingPairs>
  <TitlesOfParts>
    <vt:vector size="49" baseType="lpstr">
      <vt:lpstr>Điểm chấm Tổng hợp</vt:lpstr>
      <vt:lpstr>Chấm điểm Tổng thể</vt:lpstr>
      <vt:lpstr>Điểm chấm Đấu giá VN</vt:lpstr>
      <vt:lpstr>Điểm chấm Lam Sơn Sài gòn</vt:lpstr>
      <vt:lpstr>Điểm chấm VIỆT Nam) (2)</vt:lpstr>
      <vt:lpstr>Điểm chấm LAM SƠN) (3)</vt:lpstr>
      <vt:lpstr>Sheet2</vt:lpstr>
      <vt:lpstr>'Chấm điểm Tổng thể'!muc_1</vt:lpstr>
      <vt:lpstr>'Điểm chấm LAM SƠN) (3)'!muc_1</vt:lpstr>
      <vt:lpstr>'Điểm chấm Tổng hợp'!muc_1</vt:lpstr>
      <vt:lpstr>'Điểm chấm VIỆT Nam) (2)'!muc_1</vt:lpstr>
      <vt:lpstr>'Chấm điểm Tổng thể'!muc_1_name</vt:lpstr>
      <vt:lpstr>'Điểm chấm LAM SƠN) (3)'!muc_1_name</vt:lpstr>
      <vt:lpstr>'Điểm chấm Tổng hợp'!muc_1_name</vt:lpstr>
      <vt:lpstr>'Điểm chấm VIỆT Nam) (2)'!muc_1_name</vt:lpstr>
      <vt:lpstr>'Chấm điểm Tổng thể'!muc_2</vt:lpstr>
      <vt:lpstr>'Điểm chấm LAM SƠN) (3)'!muc_2</vt:lpstr>
      <vt:lpstr>'Điểm chấm Tổng hợp'!muc_2</vt:lpstr>
      <vt:lpstr>'Điểm chấm VIỆT Nam) (2)'!muc_2</vt:lpstr>
      <vt:lpstr>'Chấm điểm Tổng thể'!muc_2_name_name</vt:lpstr>
      <vt:lpstr>'Điểm chấm LAM SƠN) (3)'!muc_2_name_name</vt:lpstr>
      <vt:lpstr>'Điểm chấm Tổng hợp'!muc_2_name_name</vt:lpstr>
      <vt:lpstr>'Điểm chấm VIỆT Nam) (2)'!muc_2_name_name</vt:lpstr>
      <vt:lpstr>'Chấm điểm Tổng thể'!muc_3</vt:lpstr>
      <vt:lpstr>'Điểm chấm LAM SƠN) (3)'!muc_3</vt:lpstr>
      <vt:lpstr>'Điểm chấm Tổng hợp'!muc_3</vt:lpstr>
      <vt:lpstr>'Điểm chấm VIỆT Nam) (2)'!muc_3</vt:lpstr>
      <vt:lpstr>'Chấm điểm Tổng thể'!muc_3_name</vt:lpstr>
      <vt:lpstr>'Điểm chấm LAM SƠN) (3)'!muc_3_name</vt:lpstr>
      <vt:lpstr>'Điểm chấm Tổng hợp'!muc_3_name</vt:lpstr>
      <vt:lpstr>'Điểm chấm VIỆT Nam) (2)'!muc_3_name</vt:lpstr>
      <vt:lpstr>'Chấm điểm Tổng thể'!muc_4</vt:lpstr>
      <vt:lpstr>'Điểm chấm LAM SƠN) (3)'!muc_4</vt:lpstr>
      <vt:lpstr>'Điểm chấm Tổng hợp'!muc_4</vt:lpstr>
      <vt:lpstr>'Điểm chấm VIỆT Nam) (2)'!muc_4</vt:lpstr>
      <vt:lpstr>'Chấm điểm Tổng thể'!muc_4_name_name</vt:lpstr>
      <vt:lpstr>'Điểm chấm LAM SƠN) (3)'!muc_4_name_name</vt:lpstr>
      <vt:lpstr>'Điểm chấm Tổng hợp'!muc_4_name_name</vt:lpstr>
      <vt:lpstr>'Điểm chấm VIỆT Nam) (2)'!muc_4_name_name</vt:lpstr>
      <vt:lpstr>'Chấm điểm Tổng thể'!Print_Area</vt:lpstr>
      <vt:lpstr>'Điểm chấm Đấu giá VN'!Print_Area</vt:lpstr>
      <vt:lpstr>'Điểm chấm Lam Sơn Sài gòn'!Print_Area</vt:lpstr>
      <vt:lpstr>'Điểm chấm LAM SƠN) (3)'!Print_Area</vt:lpstr>
      <vt:lpstr>'Điểm chấm VIỆT Nam) (2)'!Print_Area</vt:lpstr>
      <vt:lpstr>'Chấm điểm Tổng thể'!Print_Titles</vt:lpstr>
      <vt:lpstr>'Điểm chấm Đấu giá VN'!Print_Titles</vt:lpstr>
      <vt:lpstr>'Điểm chấm Lam Sơn Sài gòn'!Print_Titles</vt:lpstr>
      <vt:lpstr>'Điểm chấm LAM SƠN) (3)'!Print_Titles</vt:lpstr>
      <vt:lpstr>'Điểm chấm VIỆT Nam)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hoanlq.p2</cp:lastModifiedBy>
  <cp:lastPrinted>2024-10-28T09:52:39Z</cp:lastPrinted>
  <dcterms:created xsi:type="dcterms:W3CDTF">2023-09-11T02:58:20Z</dcterms:created>
  <dcterms:modified xsi:type="dcterms:W3CDTF">2024-12-11T07:13:38Z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0x010100052F7D74EC661544BE59F5907579223B</vt:lpwstr>
  </property>
</Properties>
</file>